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pplicants" sheetId="2" state="visible" r:id="rId2"/>
    <sheet xmlns:r="http://schemas.openxmlformats.org/officeDocument/2006/relationships" name="Verification Item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'Applicants'!$A$4:$K$104</definedName>
    <definedName name="_xlnm._FilterDatabase" localSheetId="2" hidden="1">'Verification Items'!$A$4:$S$104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mm/dd/yyyy"/>
    <numFmt numFmtId="166" formatCode="$#,##0.00"/>
    <numFmt numFmtId="167" formatCode="0.000000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color rgb="00556560"/>
      <sz val="9"/>
    </font>
    <font>
      <b val="1"/>
      <color rgb="00FFFFFF"/>
      <sz val="10"/>
    </font>
    <font>
      <b val="1"/>
      <color rgb="001F2D2A"/>
      <sz val="10"/>
    </font>
    <font>
      <color rgb="001F2D2A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2F7A68"/>
        </patternFill>
      </fill>
    </dxf>
    <dxf>
      <font>
        <b val="1"/>
        <color rgb="00FFFFFF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Verification Item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671999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22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8" customHeight="1">
      <c r="A1" s="1" t="inlineStr">
        <is>
          <t>Applicant Income Verification Checklist —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22" customHeight="1">
      <c r="A2" s="4" t="inlineStr">
        <is>
          <t>Indicators reflect entered checklist data only. Workflow alerts require human review and do not determine applicant eligibility.</t>
        </is>
      </c>
    </row>
    <row r="3"/>
    <row r="4" ht="31" customHeight="1">
      <c r="A4" s="5" t="inlineStr">
        <is>
          <t>Indicator</t>
        </is>
      </c>
      <c r="B4" s="5" t="inlineStr">
        <is>
          <t>Value</t>
        </is>
      </c>
      <c r="D4" s="5" t="inlineStr">
        <is>
          <t>Verification Item Status</t>
        </is>
      </c>
      <c r="E4" s="5" t="inlineStr">
        <is>
          <t>Count</t>
        </is>
      </c>
    </row>
    <row r="5">
      <c r="A5" s="6" t="inlineStr">
        <is>
          <t>Applicants entered</t>
        </is>
      </c>
      <c r="B5" s="7">
        <f>COUNTIF(Applicants!$A$5:$A$104,"&lt;&gt;")</f>
        <v/>
      </c>
      <c r="D5" s="7" t="inlineStr">
        <is>
          <t>Not Requested</t>
        </is>
      </c>
      <c r="E5" s="8">
        <f>COUNTIF('Verification Items'!$O$5:$O$104,D5)</f>
        <v/>
      </c>
    </row>
    <row r="6">
      <c r="A6" s="9" t="inlineStr">
        <is>
          <t>Verification items logged</t>
        </is>
      </c>
      <c r="B6" s="10">
        <f>COUNTIF('Verification Items'!$A$5:$A$104,"&lt;&gt;")</f>
        <v/>
      </c>
      <c r="D6" s="10" t="inlineStr">
        <is>
          <t>Requested</t>
        </is>
      </c>
      <c r="E6" s="11">
        <f>COUNTIF('Verification Items'!$O$5:$O$104,D6)</f>
        <v/>
      </c>
    </row>
    <row r="7">
      <c r="A7" s="6" t="inlineStr">
        <is>
          <t>Items verified</t>
        </is>
      </c>
      <c r="B7" s="7">
        <f>COUNTIF('Verification Items'!$O$5:$O$104,"Verified")</f>
        <v/>
      </c>
      <c r="D7" s="7" t="inlineStr">
        <is>
          <t>Received</t>
        </is>
      </c>
      <c r="E7" s="8">
        <f>COUNTIF('Verification Items'!$O$5:$O$104,D7)</f>
        <v/>
      </c>
    </row>
    <row r="8">
      <c r="A8" s="9" t="inlineStr">
        <is>
          <t>Item verification completion</t>
        </is>
      </c>
      <c r="B8" s="12">
        <f>IFERROR(B7/B6,"")</f>
        <v/>
      </c>
      <c r="D8" s="10" t="inlineStr">
        <is>
          <t>Verified</t>
        </is>
      </c>
      <c r="E8" s="11">
        <f>COUNTIF('Verification Items'!$O$5:$O$104,D8)</f>
        <v/>
      </c>
    </row>
    <row r="9">
      <c r="A9" s="6" t="inlineStr">
        <is>
          <t>Applicant checklists complete</t>
        </is>
      </c>
      <c r="B9" s="7">
        <f>COUNTIF(Applicants!$J$5:$J$104,"Complete")</f>
        <v/>
      </c>
      <c r="D9" s="7" t="inlineStr">
        <is>
          <t>Needs Follow-up</t>
        </is>
      </c>
      <c r="E9" s="8">
        <f>COUNTIF('Verification Items'!$O$5:$O$104,D9)</f>
        <v/>
      </c>
    </row>
    <row r="10">
      <c r="A10" s="9" t="inlineStr">
        <is>
          <t>Applicants flagged for human review</t>
        </is>
      </c>
      <c r="B10" s="10">
        <f>COUNTIF(Applicants!$J$5:$J$104,"Human review")</f>
        <v/>
      </c>
      <c r="D10" s="10" t="inlineStr">
        <is>
          <t>Unable to Verify</t>
        </is>
      </c>
      <c r="E10" s="11">
        <f>COUNTIF('Verification Items'!$O$5:$O$104,D10)</f>
        <v/>
      </c>
    </row>
    <row r="11">
      <c r="A11" s="6" t="inlineStr">
        <is>
          <t>Current workflow alerts</t>
        </is>
      </c>
      <c r="B11" s="7">
        <f>COUNTIF('Verification Items'!$R$5:$R$104,"&lt;&gt;")</f>
        <v/>
      </c>
    </row>
    <row r="12">
      <c r="A12" s="9" t="inlineStr">
        <is>
          <t>Logged items without responsibility</t>
        </is>
      </c>
      <c r="B12" s="10">
        <f>COUNTIFS('Verification Items'!$A$5:$A$104,"&lt;&gt;",'Verification Items'!$Q$5:$Q$104,"")</f>
        <v/>
      </c>
    </row>
    <row r="13">
      <c r="A13" s="6" t="inlineStr">
        <is>
          <t>Logged items without status</t>
        </is>
      </c>
      <c r="B13" s="7">
        <f>COUNTIFS('Verification Items'!$A$5:$A$104,"&lt;&gt;",'Verification Items'!$O$5:$O$104,"")</f>
        <v/>
      </c>
    </row>
    <row r="14"/>
    <row r="15">
      <c r="A15" s="13" t="inlineStr">
        <is>
          <t>Calculated as of</t>
        </is>
      </c>
      <c r="B15" s="14">
        <f>TODAY()</f>
        <v/>
      </c>
    </row>
  </sheetData>
  <mergeCells count="1">
    <mergeCell ref="A1:N1"/>
  </mergeCells>
  <conditionalFormatting sqref="B8">
    <cfRule type="expression" priority="1" dxfId="0">
      <formula>B8=1</formula>
    </cfRule>
  </conditionalFormatting>
  <conditionalFormatting sqref="B10:B11">
    <cfRule type="expression" priority="2" dxfId="1">
      <formula>B10&gt;0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31" customWidth="1" min="3" max="3"/>
    <col width="13" customWidth="1" min="4" max="4"/>
    <col width="19" customWidth="1" min="5" max="5"/>
    <col width="15" customWidth="1" min="6" max="6"/>
    <col width="14" customWidth="1" min="7" max="7"/>
    <col width="14" customWidth="1" min="8" max="8"/>
    <col width="13" customWidth="1" min="9" max="9"/>
    <col width="20" customWidth="1" min="10" max="10"/>
    <col width="35" customWidth="1" min="11" max="11"/>
  </cols>
  <sheetData>
    <row r="1" ht="28" customHeight="1">
      <c r="A1" s="1" t="inlineStr">
        <is>
          <t>Applicants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22" customHeight="1">
      <c r="A2" s="4" t="inlineStr">
        <is>
          <t>Enter one row per fictional or actual applicant record. Checklist status is based only on verification items entered in this workbook.</t>
        </is>
      </c>
    </row>
    <row r="3"/>
    <row r="4" ht="31" customHeight="1">
      <c r="A4" s="5" t="inlineStr">
        <is>
          <t>Applicant ID</t>
        </is>
      </c>
      <c r="B4" s="5" t="inlineStr">
        <is>
          <t>Applicant Name</t>
        </is>
      </c>
      <c r="C4" s="5" t="inlineStr">
        <is>
          <t>Property</t>
        </is>
      </c>
      <c r="D4" s="5" t="inlineStr">
        <is>
          <t>Unit</t>
        </is>
      </c>
      <c r="E4" s="5" t="inlineStr">
        <is>
          <t>Target Tenancy Date</t>
        </is>
      </c>
      <c r="F4" s="5" t="inlineStr">
        <is>
          <t>Required Items</t>
        </is>
      </c>
      <c r="G4" s="5" t="inlineStr">
        <is>
          <t>Items Logged</t>
        </is>
      </c>
      <c r="H4" s="5" t="inlineStr">
        <is>
          <t>Items Verified</t>
        </is>
      </c>
      <c r="I4" s="5" t="inlineStr">
        <is>
          <t>Completion</t>
        </is>
      </c>
      <c r="J4" s="5" t="inlineStr">
        <is>
          <t>Checklist Status</t>
        </is>
      </c>
      <c r="K4" s="5" t="inlineStr">
        <is>
          <t>Notes</t>
        </is>
      </c>
    </row>
    <row r="5">
      <c r="A5" s="15" t="inlineStr">
        <is>
          <t>FAKE-APP-001</t>
        </is>
      </c>
      <c r="B5" s="15" t="inlineStr">
        <is>
          <t>Fictional Rowan Northstar</t>
        </is>
      </c>
      <c r="C5" s="15" t="inlineStr">
        <is>
          <t>Fictional Cedar Lantern Homes</t>
        </is>
      </c>
      <c r="D5" s="15" t="inlineStr">
        <is>
          <t>FAKE-A1</t>
        </is>
      </c>
      <c r="E5" s="16" t="n">
        <v>46299</v>
      </c>
      <c r="F5" s="17" t="n">
        <v>2</v>
      </c>
      <c r="G5" s="8">
        <f>IF($A5="","",COUNTIF('Verification Items'!$A$5:$A$104,$A5))</f>
        <v/>
      </c>
      <c r="H5" s="8">
        <f>IF($A5="","",COUNTIFS('Verification Items'!$A$5:$A$104,$A5,'Verification Items'!$O$5:$O$104,"Verified"))</f>
        <v/>
      </c>
      <c r="I5" s="18">
        <f>IF(OR($A5="",$F5=""),"",IFERROR($H5/$F5,""))</f>
        <v/>
      </c>
      <c r="J5" s="8">
        <f>IF($A5="","",IF($F5="","Set required items",IF($G5=0,"Not started",IF(COUNTIFS('Verification Items'!$A$5:$A$104,$A5,'Verification Items'!$O$5:$O$104,"Needs Follow-up")+COUNTIFS('Verification Items'!$A$5:$A$104,$A5,'Verification Items'!$O$5:$O$104,"Unable to Verify")&gt;0,"Human review",IF($H5&gt;=$F5,"Complete","In progress")))))</f>
        <v/>
      </c>
      <c r="K5" s="19" t="inlineStr">
        <is>
          <t>Fictional sample: two wage checks requested.</t>
        </is>
      </c>
    </row>
    <row r="6">
      <c r="A6" s="15" t="inlineStr">
        <is>
          <t>FAKE-APP-002</t>
        </is>
      </c>
      <c r="B6" s="15" t="inlineStr">
        <is>
          <t>Fictional Morgan Moonbeam</t>
        </is>
      </c>
      <c r="C6" s="15" t="inlineStr">
        <is>
          <t>Fictional Blue Kite Residences</t>
        </is>
      </c>
      <c r="D6" s="15" t="inlineStr">
        <is>
          <t>FAKE-B2</t>
        </is>
      </c>
      <c r="E6" s="16" t="n">
        <v>46306</v>
      </c>
      <c r="F6" s="17" t="n">
        <v>2</v>
      </c>
      <c r="G6" s="11">
        <f>IF($A6="","",COUNTIF('Verification Items'!$A$5:$A$104,$A6))</f>
        <v/>
      </c>
      <c r="H6" s="11">
        <f>IF($A6="","",COUNTIFS('Verification Items'!$A$5:$A$104,$A6,'Verification Items'!$O$5:$O$104,"Verified"))</f>
        <v/>
      </c>
      <c r="I6" s="20">
        <f>IF(OR($A6="",$F6=""),"",IFERROR($H6/$F6,""))</f>
        <v/>
      </c>
      <c r="J6" s="11">
        <f>IF($A6="","",IF($F6="","Set required items",IF($G6=0,"Not started",IF(COUNTIFS('Verification Items'!$A$5:$A$104,$A6,'Verification Items'!$O$5:$O$104,"Needs Follow-up")+COUNTIFS('Verification Items'!$A$5:$A$104,$A6,'Verification Items'!$O$5:$O$104,"Unable to Verify")&gt;0,"Human review",IF($H6&gt;=$F6,"Complete","In progress")))))</f>
        <v/>
      </c>
      <c r="K6" s="19" t="inlineStr">
        <is>
          <t>Fictional sample: employer response pending.</t>
        </is>
      </c>
    </row>
    <row r="7">
      <c r="A7" s="15" t="inlineStr">
        <is>
          <t>FAKE-APP-003</t>
        </is>
      </c>
      <c r="B7" s="15" t="inlineStr">
        <is>
          <t>Fictional Avery Suntrail</t>
        </is>
      </c>
      <c r="C7" s="15" t="inlineStr">
        <is>
          <t>Fictional Copper Acorn Court</t>
        </is>
      </c>
      <c r="D7" s="15" t="inlineStr">
        <is>
          <t>FAKE-C3</t>
        </is>
      </c>
      <c r="E7" s="16" t="n">
        <v>46293</v>
      </c>
      <c r="F7" s="17" t="n">
        <v>1</v>
      </c>
      <c r="G7" s="8">
        <f>IF($A7="","",COUNTIF('Verification Items'!$A$5:$A$104,$A7))</f>
        <v/>
      </c>
      <c r="H7" s="8">
        <f>IF($A7="","",COUNTIFS('Verification Items'!$A$5:$A$104,$A7,'Verification Items'!$O$5:$O$104,"Verified"))</f>
        <v/>
      </c>
      <c r="I7" s="18">
        <f>IF(OR($A7="",$F7=""),"",IFERROR($H7/$F7,""))</f>
        <v/>
      </c>
      <c r="J7" s="8">
        <f>IF($A7="","",IF($F7="","Set required items",IF($G7=0,"Not started",IF(COUNTIFS('Verification Items'!$A$5:$A$104,$A7,'Verification Items'!$O$5:$O$104,"Needs Follow-up")+COUNTIFS('Verification Items'!$A$5:$A$104,$A7,'Verification Items'!$O$5:$O$104,"Unable to Verify")&gt;0,"Human review",IF($H7&gt;=$F7,"Complete","In progress")))))</f>
        <v/>
      </c>
      <c r="K7" s="19" t="inlineStr">
        <is>
          <t>Fictional sample: benefit statement review.</t>
        </is>
      </c>
    </row>
    <row r="8">
      <c r="A8" s="15" t="inlineStr">
        <is>
          <t>FAKE-APP-004</t>
        </is>
      </c>
      <c r="B8" s="15" t="inlineStr">
        <is>
          <t>Fictional Jordan Starlake</t>
        </is>
      </c>
      <c r="C8" s="15" t="inlineStr">
        <is>
          <t>Fictional Cedar Lantern Homes</t>
        </is>
      </c>
      <c r="D8" s="15" t="inlineStr">
        <is>
          <t>FAKE-A4</t>
        </is>
      </c>
      <c r="E8" s="16" t="n">
        <v>46302</v>
      </c>
      <c r="F8" s="17" t="n">
        <v>2</v>
      </c>
      <c r="G8" s="11">
        <f>IF($A8="","",COUNTIF('Verification Items'!$A$5:$A$104,$A8))</f>
        <v/>
      </c>
      <c r="H8" s="11">
        <f>IF($A8="","",COUNTIFS('Verification Items'!$A$5:$A$104,$A8,'Verification Items'!$O$5:$O$104,"Verified"))</f>
        <v/>
      </c>
      <c r="I8" s="20">
        <f>IF(OR($A8="",$F8=""),"",IFERROR($H8/$F8,""))</f>
        <v/>
      </c>
      <c r="J8" s="11">
        <f>IF($A8="","",IF($F8="","Set required items",IF($G8=0,"Not started",IF(COUNTIFS('Verification Items'!$A$5:$A$104,$A8,'Verification Items'!$O$5:$O$104,"Needs Follow-up")+COUNTIFS('Verification Items'!$A$5:$A$104,$A8,'Verification Items'!$O$5:$O$104,"Unable to Verify")&gt;0,"Human review",IF($H8&gt;=$F8,"Complete","In progress")))))</f>
        <v/>
      </c>
      <c r="K8" s="19" t="inlineStr">
        <is>
          <t>Fictional sample: follow-up requires a human check.</t>
        </is>
      </c>
    </row>
    <row r="9">
      <c r="A9" s="15" t="inlineStr">
        <is>
          <t>FAKE-APP-005</t>
        </is>
      </c>
      <c r="B9" s="15" t="inlineStr">
        <is>
          <t>Fictional Casey Cloudberry</t>
        </is>
      </c>
      <c r="C9" s="15" t="inlineStr">
        <is>
          <t>Fictional Silver Thimble Flats</t>
        </is>
      </c>
      <c r="D9" s="15" t="inlineStr">
        <is>
          <t>FAKE-S5</t>
        </is>
      </c>
      <c r="E9" s="16" t="n">
        <v>46310</v>
      </c>
      <c r="F9" s="17" t="n">
        <v>1</v>
      </c>
      <c r="G9" s="8">
        <f>IF($A9="","",COUNTIF('Verification Items'!$A$5:$A$104,$A9))</f>
        <v/>
      </c>
      <c r="H9" s="8">
        <f>IF($A9="","",COUNTIFS('Verification Items'!$A$5:$A$104,$A9,'Verification Items'!$O$5:$O$104,"Verified"))</f>
        <v/>
      </c>
      <c r="I9" s="18">
        <f>IF(OR($A9="",$F9=""),"",IFERROR($H9/$F9,""))</f>
        <v/>
      </c>
      <c r="J9" s="8">
        <f>IF($A9="","",IF($F9="","Set required items",IF($G9=0,"Not started",IF(COUNTIFS('Verification Items'!$A$5:$A$104,$A9,'Verification Items'!$O$5:$O$104,"Needs Follow-up")+COUNTIFS('Verification Items'!$A$5:$A$104,$A9,'Verification Items'!$O$5:$O$104,"Unable to Verify")&gt;0,"Human review",IF($H9&gt;=$F9,"Complete","In progress")))))</f>
        <v/>
      </c>
      <c r="K9" s="19" t="inlineStr">
        <is>
          <t>Fictional sample: verification could not be completed.</t>
        </is>
      </c>
    </row>
    <row r="10">
      <c r="A10" s="15" t="inlineStr">
        <is>
          <t>FAKE-APP-006</t>
        </is>
      </c>
      <c r="B10" s="15" t="inlineStr">
        <is>
          <t>Fictional Taylor Brightwing</t>
        </is>
      </c>
      <c r="C10" s="15" t="inlineStr">
        <is>
          <t>Fictional Blue Kite Residences</t>
        </is>
      </c>
      <c r="D10" s="15" t="inlineStr">
        <is>
          <t>FAKE-B6</t>
        </is>
      </c>
      <c r="E10" s="16" t="n">
        <v>46317</v>
      </c>
      <c r="F10" s="17" t="n">
        <v>1</v>
      </c>
      <c r="G10" s="11">
        <f>IF($A10="","",COUNTIF('Verification Items'!$A$5:$A$104,$A10))</f>
        <v/>
      </c>
      <c r="H10" s="11">
        <f>IF($A10="","",COUNTIFS('Verification Items'!$A$5:$A$104,$A10,'Verification Items'!$O$5:$O$104,"Verified"))</f>
        <v/>
      </c>
      <c r="I10" s="20">
        <f>IF(OR($A10="",$F10=""),"",IFERROR($H10/$F10,""))</f>
        <v/>
      </c>
      <c r="J10" s="11">
        <f>IF($A10="","",IF($F10="","Set required items",IF($G10=0,"Not started",IF(COUNTIFS('Verification Items'!$A$5:$A$104,$A10,'Verification Items'!$O$5:$O$104,"Needs Follow-up")+COUNTIFS('Verification Items'!$A$5:$A$104,$A10,'Verification Items'!$O$5:$O$104,"Unable to Verify")&gt;0,"Human review",IF($H10&gt;=$F10,"Complete","In progress")))))</f>
        <v/>
      </c>
      <c r="K10" s="19" t="inlineStr">
        <is>
          <t>Fictional sample: offer letter requested.</t>
        </is>
      </c>
    </row>
    <row r="11">
      <c r="A11" s="15" t="inlineStr">
        <is>
          <t>FAKE-APP-007</t>
        </is>
      </c>
      <c r="B11" s="15" t="inlineStr">
        <is>
          <t>Fictional Riley Emberfield</t>
        </is>
      </c>
      <c r="C11" s="15" t="inlineStr">
        <is>
          <t>Fictional Copper Acorn Court</t>
        </is>
      </c>
      <c r="D11" s="15" t="inlineStr">
        <is>
          <t>FAKE-C7</t>
        </is>
      </c>
      <c r="E11" s="16" t="n">
        <v>46297</v>
      </c>
      <c r="F11" s="17" t="n">
        <v>1</v>
      </c>
      <c r="G11" s="8">
        <f>IF($A11="","",COUNTIF('Verification Items'!$A$5:$A$104,$A11))</f>
        <v/>
      </c>
      <c r="H11" s="8">
        <f>IF($A11="","",COUNTIFS('Verification Items'!$A$5:$A$104,$A11,'Verification Items'!$O$5:$O$104,"Verified"))</f>
        <v/>
      </c>
      <c r="I11" s="18">
        <f>IF(OR($A11="",$F11=""),"",IFERROR($H11/$F11,""))</f>
        <v/>
      </c>
      <c r="J11" s="8">
        <f>IF($A11="","",IF($F11="","Set required items",IF($G11=0,"Not started",IF(COUNTIFS('Verification Items'!$A$5:$A$104,$A11,'Verification Items'!$O$5:$O$104,"Needs Follow-up")+COUNTIFS('Verification Items'!$A$5:$A$104,$A11,'Verification Items'!$O$5:$O$104,"Unable to Verify")&gt;0,"Human review",IF($H11&gt;=$F11,"Complete","In progress")))))</f>
        <v/>
      </c>
      <c r="K11" s="19" t="inlineStr">
        <is>
          <t>Fictional sample: wage statement checked.</t>
        </is>
      </c>
    </row>
    <row r="12">
      <c r="A12" s="15" t="inlineStr">
        <is>
          <t>FAKE-APP-008</t>
        </is>
      </c>
      <c r="B12" s="15" t="inlineStr">
        <is>
          <t>Fictional Cameron Raindrop</t>
        </is>
      </c>
      <c r="C12" s="15" t="inlineStr">
        <is>
          <t>Fictional Silver Thimble Flats</t>
        </is>
      </c>
      <c r="D12" s="15" t="inlineStr">
        <is>
          <t>FAKE-S8</t>
        </is>
      </c>
      <c r="E12" s="16" t="n">
        <v>46304</v>
      </c>
      <c r="F12" s="17" t="n">
        <v>3</v>
      </c>
      <c r="G12" s="11">
        <f>IF($A12="","",COUNTIF('Verification Items'!$A$5:$A$104,$A12))</f>
        <v/>
      </c>
      <c r="H12" s="11">
        <f>IF($A12="","",COUNTIFS('Verification Items'!$A$5:$A$104,$A12,'Verification Items'!$O$5:$O$104,"Verified"))</f>
        <v/>
      </c>
      <c r="I12" s="20">
        <f>IF(OR($A12="",$F12=""),"",IFERROR($H12/$F12,""))</f>
        <v/>
      </c>
      <c r="J12" s="11">
        <f>IF($A12="","",IF($F12="","Set required items",IF($G12=0,"Not started",IF(COUNTIFS('Verification Items'!$A$5:$A$104,$A12,'Verification Items'!$O$5:$O$104,"Needs Follow-up")+COUNTIFS('Verification Items'!$A$5:$A$104,$A12,'Verification Items'!$O$5:$O$104,"Unable to Verify")&gt;0,"Human review",IF($H12&gt;=$F12,"Complete","In progress")))))</f>
        <v/>
      </c>
      <c r="K12" s="19" t="inlineStr">
        <is>
          <t>Fictional sample: additional items remain open.</t>
        </is>
      </c>
    </row>
    <row r="13">
      <c r="A13" s="15" t="inlineStr">
        <is>
          <t>FAKE-APP-009</t>
        </is>
      </c>
      <c r="B13" s="15" t="inlineStr">
        <is>
          <t>Fictional Quinn Starpetal</t>
        </is>
      </c>
      <c r="C13" s="15" t="inlineStr">
        <is>
          <t>Fictional Lantern Fox Townhomes</t>
        </is>
      </c>
      <c r="D13" s="15" t="inlineStr">
        <is>
          <t>FAKE-L9</t>
        </is>
      </c>
      <c r="E13" s="16" t="n">
        <v>46313</v>
      </c>
      <c r="F13" s="17" t="n">
        <v>1</v>
      </c>
      <c r="G13" s="8">
        <f>IF($A13="","",COUNTIF('Verification Items'!$A$5:$A$104,$A13))</f>
        <v/>
      </c>
      <c r="H13" s="8">
        <f>IF($A13="","",COUNTIFS('Verification Items'!$A$5:$A$104,$A13,'Verification Items'!$O$5:$O$104,"Verified"))</f>
        <v/>
      </c>
      <c r="I13" s="18">
        <f>IF(OR($A13="",$F13=""),"",IFERROR($H13/$F13,""))</f>
        <v/>
      </c>
      <c r="J13" s="8">
        <f>IF($A13="","",IF($F13="","Set required items",IF($G13=0,"Not started",IF(COUNTIFS('Verification Items'!$A$5:$A$104,$A13,'Verification Items'!$O$5:$O$104,"Needs Follow-up")+COUNTIFS('Verification Items'!$A$5:$A$104,$A13,'Verification Items'!$O$5:$O$104,"Unable to Verify")&gt;0,"Human review",IF($H13&gt;=$F13,"Complete","In progress")))))</f>
        <v/>
      </c>
      <c r="K13" s="19" t="inlineStr">
        <is>
          <t>Fictional sample: no verification item entered yet.</t>
        </is>
      </c>
    </row>
    <row r="14">
      <c r="A14" s="15" t="inlineStr">
        <is>
          <t>FAKE-APP-010</t>
        </is>
      </c>
      <c r="B14" s="15" t="inlineStr">
        <is>
          <t>Fictional Skyler Wonderfern</t>
        </is>
      </c>
      <c r="C14" s="15" t="inlineStr">
        <is>
          <t>Fictional Lantern Fox Townhomes</t>
        </is>
      </c>
      <c r="D14" s="15" t="inlineStr">
        <is>
          <t>FAKE-L10</t>
        </is>
      </c>
      <c r="E14" s="16" t="n">
        <v>46320</v>
      </c>
      <c r="F14" s="17" t="n">
        <v>1</v>
      </c>
      <c r="G14" s="11">
        <f>IF($A14="","",COUNTIF('Verification Items'!$A$5:$A$104,$A14))</f>
        <v/>
      </c>
      <c r="H14" s="11">
        <f>IF($A14="","",COUNTIFS('Verification Items'!$A$5:$A$104,$A14,'Verification Items'!$O$5:$O$104,"Verified"))</f>
        <v/>
      </c>
      <c r="I14" s="20">
        <f>IF(OR($A14="",$F14=""),"",IFERROR($H14/$F14,""))</f>
        <v/>
      </c>
      <c r="J14" s="11">
        <f>IF($A14="","",IF($F14="","Set required items",IF($G14=0,"Not started",IF(COUNTIFS('Verification Items'!$A$5:$A$104,$A14,'Verification Items'!$O$5:$O$104,"Needs Follow-up")+COUNTIFS('Verification Items'!$A$5:$A$104,$A14,'Verification Items'!$O$5:$O$104,"Unable to Verify")&gt;0,"Human review",IF($H14&gt;=$F14,"Complete","In progress")))))</f>
        <v/>
      </c>
      <c r="K14" s="19" t="inlineStr">
        <is>
          <t>Fictional sample: checklist not started.</t>
        </is>
      </c>
    </row>
    <row r="15">
      <c r="A15" s="15" t="n"/>
      <c r="B15" s="15" t="n"/>
      <c r="C15" s="15" t="n"/>
      <c r="D15" s="15" t="n"/>
      <c r="E15" s="16" t="n"/>
      <c r="F15" s="17" t="n"/>
      <c r="G15" s="8">
        <f>IF($A15="","",COUNTIF('Verification Items'!$A$5:$A$104,$A15))</f>
        <v/>
      </c>
      <c r="H15" s="8">
        <f>IF($A15="","",COUNTIFS('Verification Items'!$A$5:$A$104,$A15,'Verification Items'!$O$5:$O$104,"Verified"))</f>
        <v/>
      </c>
      <c r="I15" s="18">
        <f>IF(OR($A15="",$F15=""),"",IFERROR($H15/$F15,""))</f>
        <v/>
      </c>
      <c r="J15" s="8">
        <f>IF($A15="","",IF($F15="","Set required items",IF($G15=0,"Not started",IF(COUNTIFS('Verification Items'!$A$5:$A$104,$A15,'Verification Items'!$O$5:$O$104,"Needs Follow-up")+COUNTIFS('Verification Items'!$A$5:$A$104,$A15,'Verification Items'!$O$5:$O$104,"Unable to Verify")&gt;0,"Human review",IF($H15&gt;=$F15,"Complete","In progress")))))</f>
        <v/>
      </c>
      <c r="K15" s="19" t="n"/>
    </row>
    <row r="16">
      <c r="A16" s="15" t="n"/>
      <c r="B16" s="15" t="n"/>
      <c r="C16" s="15" t="n"/>
      <c r="D16" s="15" t="n"/>
      <c r="E16" s="16" t="n"/>
      <c r="F16" s="17" t="n"/>
      <c r="G16" s="11">
        <f>IF($A16="","",COUNTIF('Verification Items'!$A$5:$A$104,$A16))</f>
        <v/>
      </c>
      <c r="H16" s="11">
        <f>IF($A16="","",COUNTIFS('Verification Items'!$A$5:$A$104,$A16,'Verification Items'!$O$5:$O$104,"Verified"))</f>
        <v/>
      </c>
      <c r="I16" s="20">
        <f>IF(OR($A16="",$F16=""),"",IFERROR($H16/$F16,""))</f>
        <v/>
      </c>
      <c r="J16" s="11">
        <f>IF($A16="","",IF($F16="","Set required items",IF($G16=0,"Not started",IF(COUNTIFS('Verification Items'!$A$5:$A$104,$A16,'Verification Items'!$O$5:$O$104,"Needs Follow-up")+COUNTIFS('Verification Items'!$A$5:$A$104,$A16,'Verification Items'!$O$5:$O$104,"Unable to Verify")&gt;0,"Human review",IF($H16&gt;=$F16,"Complete","In progress")))))</f>
        <v/>
      </c>
      <c r="K16" s="19" t="n"/>
    </row>
    <row r="17">
      <c r="A17" s="15" t="n"/>
      <c r="B17" s="15" t="n"/>
      <c r="C17" s="15" t="n"/>
      <c r="D17" s="15" t="n"/>
      <c r="E17" s="16" t="n"/>
      <c r="F17" s="17" t="n"/>
      <c r="G17" s="8">
        <f>IF($A17="","",COUNTIF('Verification Items'!$A$5:$A$104,$A17))</f>
        <v/>
      </c>
      <c r="H17" s="8">
        <f>IF($A17="","",COUNTIFS('Verification Items'!$A$5:$A$104,$A17,'Verification Items'!$O$5:$O$104,"Verified"))</f>
        <v/>
      </c>
      <c r="I17" s="18">
        <f>IF(OR($A17="",$F17=""),"",IFERROR($H17/$F17,""))</f>
        <v/>
      </c>
      <c r="J17" s="8">
        <f>IF($A17="","",IF($F17="","Set required items",IF($G17=0,"Not started",IF(COUNTIFS('Verification Items'!$A$5:$A$104,$A17,'Verification Items'!$O$5:$O$104,"Needs Follow-up")+COUNTIFS('Verification Items'!$A$5:$A$104,$A17,'Verification Items'!$O$5:$O$104,"Unable to Verify")&gt;0,"Human review",IF($H17&gt;=$F17,"Complete","In progress")))))</f>
        <v/>
      </c>
      <c r="K17" s="19" t="n"/>
    </row>
    <row r="18">
      <c r="A18" s="15" t="n"/>
      <c r="B18" s="15" t="n"/>
      <c r="C18" s="15" t="n"/>
      <c r="D18" s="15" t="n"/>
      <c r="E18" s="16" t="n"/>
      <c r="F18" s="17" t="n"/>
      <c r="G18" s="11">
        <f>IF($A18="","",COUNTIF('Verification Items'!$A$5:$A$104,$A18))</f>
        <v/>
      </c>
      <c r="H18" s="11">
        <f>IF($A18="","",COUNTIFS('Verification Items'!$A$5:$A$104,$A18,'Verification Items'!$O$5:$O$104,"Verified"))</f>
        <v/>
      </c>
      <c r="I18" s="20">
        <f>IF(OR($A18="",$F18=""),"",IFERROR($H18/$F18,""))</f>
        <v/>
      </c>
      <c r="J18" s="11">
        <f>IF($A18="","",IF($F18="","Set required items",IF($G18=0,"Not started",IF(COUNTIFS('Verification Items'!$A$5:$A$104,$A18,'Verification Items'!$O$5:$O$104,"Needs Follow-up")+COUNTIFS('Verification Items'!$A$5:$A$104,$A18,'Verification Items'!$O$5:$O$104,"Unable to Verify")&gt;0,"Human review",IF($H18&gt;=$F18,"Complete","In progress")))))</f>
        <v/>
      </c>
      <c r="K18" s="19" t="n"/>
    </row>
    <row r="19">
      <c r="A19" s="15" t="n"/>
      <c r="B19" s="15" t="n"/>
      <c r="C19" s="15" t="n"/>
      <c r="D19" s="15" t="n"/>
      <c r="E19" s="16" t="n"/>
      <c r="F19" s="17" t="n"/>
      <c r="G19" s="8">
        <f>IF($A19="","",COUNTIF('Verification Items'!$A$5:$A$104,$A19))</f>
        <v/>
      </c>
      <c r="H19" s="8">
        <f>IF($A19="","",COUNTIFS('Verification Items'!$A$5:$A$104,$A19,'Verification Items'!$O$5:$O$104,"Verified"))</f>
        <v/>
      </c>
      <c r="I19" s="18">
        <f>IF(OR($A19="",$F19=""),"",IFERROR($H19/$F19,""))</f>
        <v/>
      </c>
      <c r="J19" s="8">
        <f>IF($A19="","",IF($F19="","Set required items",IF($G19=0,"Not started",IF(COUNTIFS('Verification Items'!$A$5:$A$104,$A19,'Verification Items'!$O$5:$O$104,"Needs Follow-up")+COUNTIFS('Verification Items'!$A$5:$A$104,$A19,'Verification Items'!$O$5:$O$104,"Unable to Verify")&gt;0,"Human review",IF($H19&gt;=$F19,"Complete","In progress")))))</f>
        <v/>
      </c>
      <c r="K19" s="19" t="n"/>
    </row>
    <row r="20">
      <c r="A20" s="15" t="n"/>
      <c r="B20" s="15" t="n"/>
      <c r="C20" s="15" t="n"/>
      <c r="D20" s="15" t="n"/>
      <c r="E20" s="16" t="n"/>
      <c r="F20" s="17" t="n"/>
      <c r="G20" s="11">
        <f>IF($A20="","",COUNTIF('Verification Items'!$A$5:$A$104,$A20))</f>
        <v/>
      </c>
      <c r="H20" s="11">
        <f>IF($A20="","",COUNTIFS('Verification Items'!$A$5:$A$104,$A20,'Verification Items'!$O$5:$O$104,"Verified"))</f>
        <v/>
      </c>
      <c r="I20" s="20">
        <f>IF(OR($A20="",$F20=""),"",IFERROR($H20/$F20,""))</f>
        <v/>
      </c>
      <c r="J20" s="11">
        <f>IF($A20="","",IF($F20="","Set required items",IF($G20=0,"Not started",IF(COUNTIFS('Verification Items'!$A$5:$A$104,$A20,'Verification Items'!$O$5:$O$104,"Needs Follow-up")+COUNTIFS('Verification Items'!$A$5:$A$104,$A20,'Verification Items'!$O$5:$O$104,"Unable to Verify")&gt;0,"Human review",IF($H20&gt;=$F20,"Complete","In progress")))))</f>
        <v/>
      </c>
      <c r="K20" s="19" t="n"/>
    </row>
    <row r="21">
      <c r="A21" s="15" t="n"/>
      <c r="B21" s="15" t="n"/>
      <c r="C21" s="15" t="n"/>
      <c r="D21" s="15" t="n"/>
      <c r="E21" s="16" t="n"/>
      <c r="F21" s="17" t="n"/>
      <c r="G21" s="8">
        <f>IF($A21="","",COUNTIF('Verification Items'!$A$5:$A$104,$A21))</f>
        <v/>
      </c>
      <c r="H21" s="8">
        <f>IF($A21="","",COUNTIFS('Verification Items'!$A$5:$A$104,$A21,'Verification Items'!$O$5:$O$104,"Verified"))</f>
        <v/>
      </c>
      <c r="I21" s="18">
        <f>IF(OR($A21="",$F21=""),"",IFERROR($H21/$F21,""))</f>
        <v/>
      </c>
      <c r="J21" s="8">
        <f>IF($A21="","",IF($F21="","Set required items",IF($G21=0,"Not started",IF(COUNTIFS('Verification Items'!$A$5:$A$104,$A21,'Verification Items'!$O$5:$O$104,"Needs Follow-up")+COUNTIFS('Verification Items'!$A$5:$A$104,$A21,'Verification Items'!$O$5:$O$104,"Unable to Verify")&gt;0,"Human review",IF($H21&gt;=$F21,"Complete","In progress")))))</f>
        <v/>
      </c>
      <c r="K21" s="19" t="n"/>
    </row>
    <row r="22">
      <c r="A22" s="15" t="n"/>
      <c r="B22" s="15" t="n"/>
      <c r="C22" s="15" t="n"/>
      <c r="D22" s="15" t="n"/>
      <c r="E22" s="16" t="n"/>
      <c r="F22" s="17" t="n"/>
      <c r="G22" s="11">
        <f>IF($A22="","",COUNTIF('Verification Items'!$A$5:$A$104,$A22))</f>
        <v/>
      </c>
      <c r="H22" s="11">
        <f>IF($A22="","",COUNTIFS('Verification Items'!$A$5:$A$104,$A22,'Verification Items'!$O$5:$O$104,"Verified"))</f>
        <v/>
      </c>
      <c r="I22" s="20">
        <f>IF(OR($A22="",$F22=""),"",IFERROR($H22/$F22,""))</f>
        <v/>
      </c>
      <c r="J22" s="11">
        <f>IF($A22="","",IF($F22="","Set required items",IF($G22=0,"Not started",IF(COUNTIFS('Verification Items'!$A$5:$A$104,$A22,'Verification Items'!$O$5:$O$104,"Needs Follow-up")+COUNTIFS('Verification Items'!$A$5:$A$104,$A22,'Verification Items'!$O$5:$O$104,"Unable to Verify")&gt;0,"Human review",IF($H22&gt;=$F22,"Complete","In progress")))))</f>
        <v/>
      </c>
      <c r="K22" s="19" t="n"/>
    </row>
    <row r="23">
      <c r="A23" s="15" t="n"/>
      <c r="B23" s="15" t="n"/>
      <c r="C23" s="15" t="n"/>
      <c r="D23" s="15" t="n"/>
      <c r="E23" s="16" t="n"/>
      <c r="F23" s="17" t="n"/>
      <c r="G23" s="8">
        <f>IF($A23="","",COUNTIF('Verification Items'!$A$5:$A$104,$A23))</f>
        <v/>
      </c>
      <c r="H23" s="8">
        <f>IF($A23="","",COUNTIFS('Verification Items'!$A$5:$A$104,$A23,'Verification Items'!$O$5:$O$104,"Verified"))</f>
        <v/>
      </c>
      <c r="I23" s="18">
        <f>IF(OR($A23="",$F23=""),"",IFERROR($H23/$F23,""))</f>
        <v/>
      </c>
      <c r="J23" s="8">
        <f>IF($A23="","",IF($F23="","Set required items",IF($G23=0,"Not started",IF(COUNTIFS('Verification Items'!$A$5:$A$104,$A23,'Verification Items'!$O$5:$O$104,"Needs Follow-up")+COUNTIFS('Verification Items'!$A$5:$A$104,$A23,'Verification Items'!$O$5:$O$104,"Unable to Verify")&gt;0,"Human review",IF($H23&gt;=$F23,"Complete","In progress")))))</f>
        <v/>
      </c>
      <c r="K23" s="19" t="n"/>
    </row>
    <row r="24">
      <c r="A24" s="15" t="n"/>
      <c r="B24" s="15" t="n"/>
      <c r="C24" s="15" t="n"/>
      <c r="D24" s="15" t="n"/>
      <c r="E24" s="16" t="n"/>
      <c r="F24" s="17" t="n"/>
      <c r="G24" s="11">
        <f>IF($A24="","",COUNTIF('Verification Items'!$A$5:$A$104,$A24))</f>
        <v/>
      </c>
      <c r="H24" s="11">
        <f>IF($A24="","",COUNTIFS('Verification Items'!$A$5:$A$104,$A24,'Verification Items'!$O$5:$O$104,"Verified"))</f>
        <v/>
      </c>
      <c r="I24" s="20">
        <f>IF(OR($A24="",$F24=""),"",IFERROR($H24/$F24,""))</f>
        <v/>
      </c>
      <c r="J24" s="11">
        <f>IF($A24="","",IF($F24="","Set required items",IF($G24=0,"Not started",IF(COUNTIFS('Verification Items'!$A$5:$A$104,$A24,'Verification Items'!$O$5:$O$104,"Needs Follow-up")+COUNTIFS('Verification Items'!$A$5:$A$104,$A24,'Verification Items'!$O$5:$O$104,"Unable to Verify")&gt;0,"Human review",IF($H24&gt;=$F24,"Complete","In progress")))))</f>
        <v/>
      </c>
      <c r="K24" s="19" t="n"/>
    </row>
    <row r="25">
      <c r="A25" s="15" t="n"/>
      <c r="B25" s="15" t="n"/>
      <c r="C25" s="15" t="n"/>
      <c r="D25" s="15" t="n"/>
      <c r="E25" s="16" t="n"/>
      <c r="F25" s="17" t="n"/>
      <c r="G25" s="8">
        <f>IF($A25="","",COUNTIF('Verification Items'!$A$5:$A$104,$A25))</f>
        <v/>
      </c>
      <c r="H25" s="8">
        <f>IF($A25="","",COUNTIFS('Verification Items'!$A$5:$A$104,$A25,'Verification Items'!$O$5:$O$104,"Verified"))</f>
        <v/>
      </c>
      <c r="I25" s="18">
        <f>IF(OR($A25="",$F25=""),"",IFERROR($H25/$F25,""))</f>
        <v/>
      </c>
      <c r="J25" s="8">
        <f>IF($A25="","",IF($F25="","Set required items",IF($G25=0,"Not started",IF(COUNTIFS('Verification Items'!$A$5:$A$104,$A25,'Verification Items'!$O$5:$O$104,"Needs Follow-up")+COUNTIFS('Verification Items'!$A$5:$A$104,$A25,'Verification Items'!$O$5:$O$104,"Unable to Verify")&gt;0,"Human review",IF($H25&gt;=$F25,"Complete","In progress")))))</f>
        <v/>
      </c>
      <c r="K25" s="19" t="n"/>
    </row>
    <row r="26">
      <c r="A26" s="15" t="n"/>
      <c r="B26" s="15" t="n"/>
      <c r="C26" s="15" t="n"/>
      <c r="D26" s="15" t="n"/>
      <c r="E26" s="16" t="n"/>
      <c r="F26" s="17" t="n"/>
      <c r="G26" s="11">
        <f>IF($A26="","",COUNTIF('Verification Items'!$A$5:$A$104,$A26))</f>
        <v/>
      </c>
      <c r="H26" s="11">
        <f>IF($A26="","",COUNTIFS('Verification Items'!$A$5:$A$104,$A26,'Verification Items'!$O$5:$O$104,"Verified"))</f>
        <v/>
      </c>
      <c r="I26" s="20">
        <f>IF(OR($A26="",$F26=""),"",IFERROR($H26/$F26,""))</f>
        <v/>
      </c>
      <c r="J26" s="11">
        <f>IF($A26="","",IF($F26="","Set required items",IF($G26=0,"Not started",IF(COUNTIFS('Verification Items'!$A$5:$A$104,$A26,'Verification Items'!$O$5:$O$104,"Needs Follow-up")+COUNTIFS('Verification Items'!$A$5:$A$104,$A26,'Verification Items'!$O$5:$O$104,"Unable to Verify")&gt;0,"Human review",IF($H26&gt;=$F26,"Complete","In progress")))))</f>
        <v/>
      </c>
      <c r="K26" s="19" t="n"/>
    </row>
    <row r="27">
      <c r="A27" s="15" t="n"/>
      <c r="B27" s="15" t="n"/>
      <c r="C27" s="15" t="n"/>
      <c r="D27" s="15" t="n"/>
      <c r="E27" s="16" t="n"/>
      <c r="F27" s="17" t="n"/>
      <c r="G27" s="8">
        <f>IF($A27="","",COUNTIF('Verification Items'!$A$5:$A$104,$A27))</f>
        <v/>
      </c>
      <c r="H27" s="8">
        <f>IF($A27="","",COUNTIFS('Verification Items'!$A$5:$A$104,$A27,'Verification Items'!$O$5:$O$104,"Verified"))</f>
        <v/>
      </c>
      <c r="I27" s="18">
        <f>IF(OR($A27="",$F27=""),"",IFERROR($H27/$F27,""))</f>
        <v/>
      </c>
      <c r="J27" s="8">
        <f>IF($A27="","",IF($F27="","Set required items",IF($G27=0,"Not started",IF(COUNTIFS('Verification Items'!$A$5:$A$104,$A27,'Verification Items'!$O$5:$O$104,"Needs Follow-up")+COUNTIFS('Verification Items'!$A$5:$A$104,$A27,'Verification Items'!$O$5:$O$104,"Unable to Verify")&gt;0,"Human review",IF($H27&gt;=$F27,"Complete","In progress")))))</f>
        <v/>
      </c>
      <c r="K27" s="19" t="n"/>
    </row>
    <row r="28">
      <c r="A28" s="15" t="n"/>
      <c r="B28" s="15" t="n"/>
      <c r="C28" s="15" t="n"/>
      <c r="D28" s="15" t="n"/>
      <c r="E28" s="16" t="n"/>
      <c r="F28" s="17" t="n"/>
      <c r="G28" s="11">
        <f>IF($A28="","",COUNTIF('Verification Items'!$A$5:$A$104,$A28))</f>
        <v/>
      </c>
      <c r="H28" s="11">
        <f>IF($A28="","",COUNTIFS('Verification Items'!$A$5:$A$104,$A28,'Verification Items'!$O$5:$O$104,"Verified"))</f>
        <v/>
      </c>
      <c r="I28" s="20">
        <f>IF(OR($A28="",$F28=""),"",IFERROR($H28/$F28,""))</f>
        <v/>
      </c>
      <c r="J28" s="11">
        <f>IF($A28="","",IF($F28="","Set required items",IF($G28=0,"Not started",IF(COUNTIFS('Verification Items'!$A$5:$A$104,$A28,'Verification Items'!$O$5:$O$104,"Needs Follow-up")+COUNTIFS('Verification Items'!$A$5:$A$104,$A28,'Verification Items'!$O$5:$O$104,"Unable to Verify")&gt;0,"Human review",IF($H28&gt;=$F28,"Complete","In progress")))))</f>
        <v/>
      </c>
      <c r="K28" s="19" t="n"/>
    </row>
    <row r="29">
      <c r="A29" s="15" t="n"/>
      <c r="B29" s="15" t="n"/>
      <c r="C29" s="15" t="n"/>
      <c r="D29" s="15" t="n"/>
      <c r="E29" s="16" t="n"/>
      <c r="F29" s="17" t="n"/>
      <c r="G29" s="8">
        <f>IF($A29="","",COUNTIF('Verification Items'!$A$5:$A$104,$A29))</f>
        <v/>
      </c>
      <c r="H29" s="8">
        <f>IF($A29="","",COUNTIFS('Verification Items'!$A$5:$A$104,$A29,'Verification Items'!$O$5:$O$104,"Verified"))</f>
        <v/>
      </c>
      <c r="I29" s="18">
        <f>IF(OR($A29="",$F29=""),"",IFERROR($H29/$F29,""))</f>
        <v/>
      </c>
      <c r="J29" s="8">
        <f>IF($A29="","",IF($F29="","Set required items",IF($G29=0,"Not started",IF(COUNTIFS('Verification Items'!$A$5:$A$104,$A29,'Verification Items'!$O$5:$O$104,"Needs Follow-up")+COUNTIFS('Verification Items'!$A$5:$A$104,$A29,'Verification Items'!$O$5:$O$104,"Unable to Verify")&gt;0,"Human review",IF($H29&gt;=$F29,"Complete","In progress")))))</f>
        <v/>
      </c>
      <c r="K29" s="19" t="n"/>
    </row>
    <row r="30">
      <c r="A30" s="15" t="n"/>
      <c r="B30" s="15" t="n"/>
      <c r="C30" s="15" t="n"/>
      <c r="D30" s="15" t="n"/>
      <c r="E30" s="16" t="n"/>
      <c r="F30" s="17" t="n"/>
      <c r="G30" s="11">
        <f>IF($A30="","",COUNTIF('Verification Items'!$A$5:$A$104,$A30))</f>
        <v/>
      </c>
      <c r="H30" s="11">
        <f>IF($A30="","",COUNTIFS('Verification Items'!$A$5:$A$104,$A30,'Verification Items'!$O$5:$O$104,"Verified"))</f>
        <v/>
      </c>
      <c r="I30" s="20">
        <f>IF(OR($A30="",$F30=""),"",IFERROR($H30/$F30,""))</f>
        <v/>
      </c>
      <c r="J30" s="11">
        <f>IF($A30="","",IF($F30="","Set required items",IF($G30=0,"Not started",IF(COUNTIFS('Verification Items'!$A$5:$A$104,$A30,'Verification Items'!$O$5:$O$104,"Needs Follow-up")+COUNTIFS('Verification Items'!$A$5:$A$104,$A30,'Verification Items'!$O$5:$O$104,"Unable to Verify")&gt;0,"Human review",IF($H30&gt;=$F30,"Complete","In progress")))))</f>
        <v/>
      </c>
      <c r="K30" s="19" t="n"/>
    </row>
    <row r="31">
      <c r="A31" s="15" t="n"/>
      <c r="B31" s="15" t="n"/>
      <c r="C31" s="15" t="n"/>
      <c r="D31" s="15" t="n"/>
      <c r="E31" s="16" t="n"/>
      <c r="F31" s="17" t="n"/>
      <c r="G31" s="8">
        <f>IF($A31="","",COUNTIF('Verification Items'!$A$5:$A$104,$A31))</f>
        <v/>
      </c>
      <c r="H31" s="8">
        <f>IF($A31="","",COUNTIFS('Verification Items'!$A$5:$A$104,$A31,'Verification Items'!$O$5:$O$104,"Verified"))</f>
        <v/>
      </c>
      <c r="I31" s="18">
        <f>IF(OR($A31="",$F31=""),"",IFERROR($H31/$F31,""))</f>
        <v/>
      </c>
      <c r="J31" s="8">
        <f>IF($A31="","",IF($F31="","Set required items",IF($G31=0,"Not started",IF(COUNTIFS('Verification Items'!$A$5:$A$104,$A31,'Verification Items'!$O$5:$O$104,"Needs Follow-up")+COUNTIFS('Verification Items'!$A$5:$A$104,$A31,'Verification Items'!$O$5:$O$104,"Unable to Verify")&gt;0,"Human review",IF($H31&gt;=$F31,"Complete","In progress")))))</f>
        <v/>
      </c>
      <c r="K31" s="19" t="n"/>
    </row>
    <row r="32">
      <c r="A32" s="15" t="n"/>
      <c r="B32" s="15" t="n"/>
      <c r="C32" s="15" t="n"/>
      <c r="D32" s="15" t="n"/>
      <c r="E32" s="16" t="n"/>
      <c r="F32" s="17" t="n"/>
      <c r="G32" s="11">
        <f>IF($A32="","",COUNTIF('Verification Items'!$A$5:$A$104,$A32))</f>
        <v/>
      </c>
      <c r="H32" s="11">
        <f>IF($A32="","",COUNTIFS('Verification Items'!$A$5:$A$104,$A32,'Verification Items'!$O$5:$O$104,"Verified"))</f>
        <v/>
      </c>
      <c r="I32" s="20">
        <f>IF(OR($A32="",$F32=""),"",IFERROR($H32/$F32,""))</f>
        <v/>
      </c>
      <c r="J32" s="11">
        <f>IF($A32="","",IF($F32="","Set required items",IF($G32=0,"Not started",IF(COUNTIFS('Verification Items'!$A$5:$A$104,$A32,'Verification Items'!$O$5:$O$104,"Needs Follow-up")+COUNTIFS('Verification Items'!$A$5:$A$104,$A32,'Verification Items'!$O$5:$O$104,"Unable to Verify")&gt;0,"Human review",IF($H32&gt;=$F32,"Complete","In progress")))))</f>
        <v/>
      </c>
      <c r="K32" s="19" t="n"/>
    </row>
    <row r="33">
      <c r="A33" s="15" t="n"/>
      <c r="B33" s="15" t="n"/>
      <c r="C33" s="15" t="n"/>
      <c r="D33" s="15" t="n"/>
      <c r="E33" s="16" t="n"/>
      <c r="F33" s="17" t="n"/>
      <c r="G33" s="8">
        <f>IF($A33="","",COUNTIF('Verification Items'!$A$5:$A$104,$A33))</f>
        <v/>
      </c>
      <c r="H33" s="8">
        <f>IF($A33="","",COUNTIFS('Verification Items'!$A$5:$A$104,$A33,'Verification Items'!$O$5:$O$104,"Verified"))</f>
        <v/>
      </c>
      <c r="I33" s="18">
        <f>IF(OR($A33="",$F33=""),"",IFERROR($H33/$F33,""))</f>
        <v/>
      </c>
      <c r="J33" s="8">
        <f>IF($A33="","",IF($F33="","Set required items",IF($G33=0,"Not started",IF(COUNTIFS('Verification Items'!$A$5:$A$104,$A33,'Verification Items'!$O$5:$O$104,"Needs Follow-up")+COUNTIFS('Verification Items'!$A$5:$A$104,$A33,'Verification Items'!$O$5:$O$104,"Unable to Verify")&gt;0,"Human review",IF($H33&gt;=$F33,"Complete","In progress")))))</f>
        <v/>
      </c>
      <c r="K33" s="19" t="n"/>
    </row>
    <row r="34">
      <c r="A34" s="15" t="n"/>
      <c r="B34" s="15" t="n"/>
      <c r="C34" s="15" t="n"/>
      <c r="D34" s="15" t="n"/>
      <c r="E34" s="16" t="n"/>
      <c r="F34" s="17" t="n"/>
      <c r="G34" s="11">
        <f>IF($A34="","",COUNTIF('Verification Items'!$A$5:$A$104,$A34))</f>
        <v/>
      </c>
      <c r="H34" s="11">
        <f>IF($A34="","",COUNTIFS('Verification Items'!$A$5:$A$104,$A34,'Verification Items'!$O$5:$O$104,"Verified"))</f>
        <v/>
      </c>
      <c r="I34" s="20">
        <f>IF(OR($A34="",$F34=""),"",IFERROR($H34/$F34,""))</f>
        <v/>
      </c>
      <c r="J34" s="11">
        <f>IF($A34="","",IF($F34="","Set required items",IF($G34=0,"Not started",IF(COUNTIFS('Verification Items'!$A$5:$A$104,$A34,'Verification Items'!$O$5:$O$104,"Needs Follow-up")+COUNTIFS('Verification Items'!$A$5:$A$104,$A34,'Verification Items'!$O$5:$O$104,"Unable to Verify")&gt;0,"Human review",IF($H34&gt;=$F34,"Complete","In progress")))))</f>
        <v/>
      </c>
      <c r="K34" s="19" t="n"/>
    </row>
    <row r="35">
      <c r="A35" s="15" t="n"/>
      <c r="B35" s="15" t="n"/>
      <c r="C35" s="15" t="n"/>
      <c r="D35" s="15" t="n"/>
      <c r="E35" s="16" t="n"/>
      <c r="F35" s="17" t="n"/>
      <c r="G35" s="8">
        <f>IF($A35="","",COUNTIF('Verification Items'!$A$5:$A$104,$A35))</f>
        <v/>
      </c>
      <c r="H35" s="8">
        <f>IF($A35="","",COUNTIFS('Verification Items'!$A$5:$A$104,$A35,'Verification Items'!$O$5:$O$104,"Verified"))</f>
        <v/>
      </c>
      <c r="I35" s="18">
        <f>IF(OR($A35="",$F35=""),"",IFERROR($H35/$F35,""))</f>
        <v/>
      </c>
      <c r="J35" s="8">
        <f>IF($A35="","",IF($F35="","Set required items",IF($G35=0,"Not started",IF(COUNTIFS('Verification Items'!$A$5:$A$104,$A35,'Verification Items'!$O$5:$O$104,"Needs Follow-up")+COUNTIFS('Verification Items'!$A$5:$A$104,$A35,'Verification Items'!$O$5:$O$104,"Unable to Verify")&gt;0,"Human review",IF($H35&gt;=$F35,"Complete","In progress")))))</f>
        <v/>
      </c>
      <c r="K35" s="19" t="n"/>
    </row>
    <row r="36">
      <c r="A36" s="15" t="n"/>
      <c r="B36" s="15" t="n"/>
      <c r="C36" s="15" t="n"/>
      <c r="D36" s="15" t="n"/>
      <c r="E36" s="16" t="n"/>
      <c r="F36" s="17" t="n"/>
      <c r="G36" s="11">
        <f>IF($A36="","",COUNTIF('Verification Items'!$A$5:$A$104,$A36))</f>
        <v/>
      </c>
      <c r="H36" s="11">
        <f>IF($A36="","",COUNTIFS('Verification Items'!$A$5:$A$104,$A36,'Verification Items'!$O$5:$O$104,"Verified"))</f>
        <v/>
      </c>
      <c r="I36" s="20">
        <f>IF(OR($A36="",$F36=""),"",IFERROR($H36/$F36,""))</f>
        <v/>
      </c>
      <c r="J36" s="11">
        <f>IF($A36="","",IF($F36="","Set required items",IF($G36=0,"Not started",IF(COUNTIFS('Verification Items'!$A$5:$A$104,$A36,'Verification Items'!$O$5:$O$104,"Needs Follow-up")+COUNTIFS('Verification Items'!$A$5:$A$104,$A36,'Verification Items'!$O$5:$O$104,"Unable to Verify")&gt;0,"Human review",IF($H36&gt;=$F36,"Complete","In progress")))))</f>
        <v/>
      </c>
      <c r="K36" s="19" t="n"/>
    </row>
    <row r="37">
      <c r="A37" s="15" t="n"/>
      <c r="B37" s="15" t="n"/>
      <c r="C37" s="15" t="n"/>
      <c r="D37" s="15" t="n"/>
      <c r="E37" s="16" t="n"/>
      <c r="F37" s="17" t="n"/>
      <c r="G37" s="8">
        <f>IF($A37="","",COUNTIF('Verification Items'!$A$5:$A$104,$A37))</f>
        <v/>
      </c>
      <c r="H37" s="8">
        <f>IF($A37="","",COUNTIFS('Verification Items'!$A$5:$A$104,$A37,'Verification Items'!$O$5:$O$104,"Verified"))</f>
        <v/>
      </c>
      <c r="I37" s="18">
        <f>IF(OR($A37="",$F37=""),"",IFERROR($H37/$F37,""))</f>
        <v/>
      </c>
      <c r="J37" s="8">
        <f>IF($A37="","",IF($F37="","Set required items",IF($G37=0,"Not started",IF(COUNTIFS('Verification Items'!$A$5:$A$104,$A37,'Verification Items'!$O$5:$O$104,"Needs Follow-up")+COUNTIFS('Verification Items'!$A$5:$A$104,$A37,'Verification Items'!$O$5:$O$104,"Unable to Verify")&gt;0,"Human review",IF($H37&gt;=$F37,"Complete","In progress")))))</f>
        <v/>
      </c>
      <c r="K37" s="19" t="n"/>
    </row>
    <row r="38">
      <c r="A38" s="15" t="n"/>
      <c r="B38" s="15" t="n"/>
      <c r="C38" s="15" t="n"/>
      <c r="D38" s="15" t="n"/>
      <c r="E38" s="16" t="n"/>
      <c r="F38" s="17" t="n"/>
      <c r="G38" s="11">
        <f>IF($A38="","",COUNTIF('Verification Items'!$A$5:$A$104,$A38))</f>
        <v/>
      </c>
      <c r="H38" s="11">
        <f>IF($A38="","",COUNTIFS('Verification Items'!$A$5:$A$104,$A38,'Verification Items'!$O$5:$O$104,"Verified"))</f>
        <v/>
      </c>
      <c r="I38" s="20">
        <f>IF(OR($A38="",$F38=""),"",IFERROR($H38/$F38,""))</f>
        <v/>
      </c>
      <c r="J38" s="11">
        <f>IF($A38="","",IF($F38="","Set required items",IF($G38=0,"Not started",IF(COUNTIFS('Verification Items'!$A$5:$A$104,$A38,'Verification Items'!$O$5:$O$104,"Needs Follow-up")+COUNTIFS('Verification Items'!$A$5:$A$104,$A38,'Verification Items'!$O$5:$O$104,"Unable to Verify")&gt;0,"Human review",IF($H38&gt;=$F38,"Complete","In progress")))))</f>
        <v/>
      </c>
      <c r="K38" s="19" t="n"/>
    </row>
    <row r="39">
      <c r="A39" s="15" t="n"/>
      <c r="B39" s="15" t="n"/>
      <c r="C39" s="15" t="n"/>
      <c r="D39" s="15" t="n"/>
      <c r="E39" s="16" t="n"/>
      <c r="F39" s="17" t="n"/>
      <c r="G39" s="8">
        <f>IF($A39="","",COUNTIF('Verification Items'!$A$5:$A$104,$A39))</f>
        <v/>
      </c>
      <c r="H39" s="8">
        <f>IF($A39="","",COUNTIFS('Verification Items'!$A$5:$A$104,$A39,'Verification Items'!$O$5:$O$104,"Verified"))</f>
        <v/>
      </c>
      <c r="I39" s="18">
        <f>IF(OR($A39="",$F39=""),"",IFERROR($H39/$F39,""))</f>
        <v/>
      </c>
      <c r="J39" s="8">
        <f>IF($A39="","",IF($F39="","Set required items",IF($G39=0,"Not started",IF(COUNTIFS('Verification Items'!$A$5:$A$104,$A39,'Verification Items'!$O$5:$O$104,"Needs Follow-up")+COUNTIFS('Verification Items'!$A$5:$A$104,$A39,'Verification Items'!$O$5:$O$104,"Unable to Verify")&gt;0,"Human review",IF($H39&gt;=$F39,"Complete","In progress")))))</f>
        <v/>
      </c>
      <c r="K39" s="19" t="n"/>
    </row>
    <row r="40">
      <c r="A40" s="15" t="n"/>
      <c r="B40" s="15" t="n"/>
      <c r="C40" s="15" t="n"/>
      <c r="D40" s="15" t="n"/>
      <c r="E40" s="16" t="n"/>
      <c r="F40" s="17" t="n"/>
      <c r="G40" s="11">
        <f>IF($A40="","",COUNTIF('Verification Items'!$A$5:$A$104,$A40))</f>
        <v/>
      </c>
      <c r="H40" s="11">
        <f>IF($A40="","",COUNTIFS('Verification Items'!$A$5:$A$104,$A40,'Verification Items'!$O$5:$O$104,"Verified"))</f>
        <v/>
      </c>
      <c r="I40" s="20">
        <f>IF(OR($A40="",$F40=""),"",IFERROR($H40/$F40,""))</f>
        <v/>
      </c>
      <c r="J40" s="11">
        <f>IF($A40="","",IF($F40="","Set required items",IF($G40=0,"Not started",IF(COUNTIFS('Verification Items'!$A$5:$A$104,$A40,'Verification Items'!$O$5:$O$104,"Needs Follow-up")+COUNTIFS('Verification Items'!$A$5:$A$104,$A40,'Verification Items'!$O$5:$O$104,"Unable to Verify")&gt;0,"Human review",IF($H40&gt;=$F40,"Complete","In progress")))))</f>
        <v/>
      </c>
      <c r="K40" s="19" t="n"/>
    </row>
    <row r="41">
      <c r="A41" s="15" t="n"/>
      <c r="B41" s="15" t="n"/>
      <c r="C41" s="15" t="n"/>
      <c r="D41" s="15" t="n"/>
      <c r="E41" s="16" t="n"/>
      <c r="F41" s="17" t="n"/>
      <c r="G41" s="8">
        <f>IF($A41="","",COUNTIF('Verification Items'!$A$5:$A$104,$A41))</f>
        <v/>
      </c>
      <c r="H41" s="8">
        <f>IF($A41="","",COUNTIFS('Verification Items'!$A$5:$A$104,$A41,'Verification Items'!$O$5:$O$104,"Verified"))</f>
        <v/>
      </c>
      <c r="I41" s="18">
        <f>IF(OR($A41="",$F41=""),"",IFERROR($H41/$F41,""))</f>
        <v/>
      </c>
      <c r="J41" s="8">
        <f>IF($A41="","",IF($F41="","Set required items",IF($G41=0,"Not started",IF(COUNTIFS('Verification Items'!$A$5:$A$104,$A41,'Verification Items'!$O$5:$O$104,"Needs Follow-up")+COUNTIFS('Verification Items'!$A$5:$A$104,$A41,'Verification Items'!$O$5:$O$104,"Unable to Verify")&gt;0,"Human review",IF($H41&gt;=$F41,"Complete","In progress")))))</f>
        <v/>
      </c>
      <c r="K41" s="19" t="n"/>
    </row>
    <row r="42">
      <c r="A42" s="15" t="n"/>
      <c r="B42" s="15" t="n"/>
      <c r="C42" s="15" t="n"/>
      <c r="D42" s="15" t="n"/>
      <c r="E42" s="16" t="n"/>
      <c r="F42" s="17" t="n"/>
      <c r="G42" s="11">
        <f>IF($A42="","",COUNTIF('Verification Items'!$A$5:$A$104,$A42))</f>
        <v/>
      </c>
      <c r="H42" s="11">
        <f>IF($A42="","",COUNTIFS('Verification Items'!$A$5:$A$104,$A42,'Verification Items'!$O$5:$O$104,"Verified"))</f>
        <v/>
      </c>
      <c r="I42" s="20">
        <f>IF(OR($A42="",$F42=""),"",IFERROR($H42/$F42,""))</f>
        <v/>
      </c>
      <c r="J42" s="11">
        <f>IF($A42="","",IF($F42="","Set required items",IF($G42=0,"Not started",IF(COUNTIFS('Verification Items'!$A$5:$A$104,$A42,'Verification Items'!$O$5:$O$104,"Needs Follow-up")+COUNTIFS('Verification Items'!$A$5:$A$104,$A42,'Verification Items'!$O$5:$O$104,"Unable to Verify")&gt;0,"Human review",IF($H42&gt;=$F42,"Complete","In progress")))))</f>
        <v/>
      </c>
      <c r="K42" s="19" t="n"/>
    </row>
    <row r="43">
      <c r="A43" s="15" t="n"/>
      <c r="B43" s="15" t="n"/>
      <c r="C43" s="15" t="n"/>
      <c r="D43" s="15" t="n"/>
      <c r="E43" s="16" t="n"/>
      <c r="F43" s="17" t="n"/>
      <c r="G43" s="8">
        <f>IF($A43="","",COUNTIF('Verification Items'!$A$5:$A$104,$A43))</f>
        <v/>
      </c>
      <c r="H43" s="8">
        <f>IF($A43="","",COUNTIFS('Verification Items'!$A$5:$A$104,$A43,'Verification Items'!$O$5:$O$104,"Verified"))</f>
        <v/>
      </c>
      <c r="I43" s="18">
        <f>IF(OR($A43="",$F43=""),"",IFERROR($H43/$F43,""))</f>
        <v/>
      </c>
      <c r="J43" s="8">
        <f>IF($A43="","",IF($F43="","Set required items",IF($G43=0,"Not started",IF(COUNTIFS('Verification Items'!$A$5:$A$104,$A43,'Verification Items'!$O$5:$O$104,"Needs Follow-up")+COUNTIFS('Verification Items'!$A$5:$A$104,$A43,'Verification Items'!$O$5:$O$104,"Unable to Verify")&gt;0,"Human review",IF($H43&gt;=$F43,"Complete","In progress")))))</f>
        <v/>
      </c>
      <c r="K43" s="19" t="n"/>
    </row>
    <row r="44">
      <c r="A44" s="15" t="n"/>
      <c r="B44" s="15" t="n"/>
      <c r="C44" s="15" t="n"/>
      <c r="D44" s="15" t="n"/>
      <c r="E44" s="16" t="n"/>
      <c r="F44" s="17" t="n"/>
      <c r="G44" s="11">
        <f>IF($A44="","",COUNTIF('Verification Items'!$A$5:$A$104,$A44))</f>
        <v/>
      </c>
      <c r="H44" s="11">
        <f>IF($A44="","",COUNTIFS('Verification Items'!$A$5:$A$104,$A44,'Verification Items'!$O$5:$O$104,"Verified"))</f>
        <v/>
      </c>
      <c r="I44" s="20">
        <f>IF(OR($A44="",$F44=""),"",IFERROR($H44/$F44,""))</f>
        <v/>
      </c>
      <c r="J44" s="11">
        <f>IF($A44="","",IF($F44="","Set required items",IF($G44=0,"Not started",IF(COUNTIFS('Verification Items'!$A$5:$A$104,$A44,'Verification Items'!$O$5:$O$104,"Needs Follow-up")+COUNTIFS('Verification Items'!$A$5:$A$104,$A44,'Verification Items'!$O$5:$O$104,"Unable to Verify")&gt;0,"Human review",IF($H44&gt;=$F44,"Complete","In progress")))))</f>
        <v/>
      </c>
      <c r="K44" s="19" t="n"/>
    </row>
    <row r="45">
      <c r="A45" s="15" t="n"/>
      <c r="B45" s="15" t="n"/>
      <c r="C45" s="15" t="n"/>
      <c r="D45" s="15" t="n"/>
      <c r="E45" s="16" t="n"/>
      <c r="F45" s="17" t="n"/>
      <c r="G45" s="8">
        <f>IF($A45="","",COUNTIF('Verification Items'!$A$5:$A$104,$A45))</f>
        <v/>
      </c>
      <c r="H45" s="8">
        <f>IF($A45="","",COUNTIFS('Verification Items'!$A$5:$A$104,$A45,'Verification Items'!$O$5:$O$104,"Verified"))</f>
        <v/>
      </c>
      <c r="I45" s="18">
        <f>IF(OR($A45="",$F45=""),"",IFERROR($H45/$F45,""))</f>
        <v/>
      </c>
      <c r="J45" s="8">
        <f>IF($A45="","",IF($F45="","Set required items",IF($G45=0,"Not started",IF(COUNTIFS('Verification Items'!$A$5:$A$104,$A45,'Verification Items'!$O$5:$O$104,"Needs Follow-up")+COUNTIFS('Verification Items'!$A$5:$A$104,$A45,'Verification Items'!$O$5:$O$104,"Unable to Verify")&gt;0,"Human review",IF($H45&gt;=$F45,"Complete","In progress")))))</f>
        <v/>
      </c>
      <c r="K45" s="19" t="n"/>
    </row>
    <row r="46">
      <c r="A46" s="15" t="n"/>
      <c r="B46" s="15" t="n"/>
      <c r="C46" s="15" t="n"/>
      <c r="D46" s="15" t="n"/>
      <c r="E46" s="16" t="n"/>
      <c r="F46" s="17" t="n"/>
      <c r="G46" s="11">
        <f>IF($A46="","",COUNTIF('Verification Items'!$A$5:$A$104,$A46))</f>
        <v/>
      </c>
      <c r="H46" s="11">
        <f>IF($A46="","",COUNTIFS('Verification Items'!$A$5:$A$104,$A46,'Verification Items'!$O$5:$O$104,"Verified"))</f>
        <v/>
      </c>
      <c r="I46" s="20">
        <f>IF(OR($A46="",$F46=""),"",IFERROR($H46/$F46,""))</f>
        <v/>
      </c>
      <c r="J46" s="11">
        <f>IF($A46="","",IF($F46="","Set required items",IF($G46=0,"Not started",IF(COUNTIFS('Verification Items'!$A$5:$A$104,$A46,'Verification Items'!$O$5:$O$104,"Needs Follow-up")+COUNTIFS('Verification Items'!$A$5:$A$104,$A46,'Verification Items'!$O$5:$O$104,"Unable to Verify")&gt;0,"Human review",IF($H46&gt;=$F46,"Complete","In progress")))))</f>
        <v/>
      </c>
      <c r="K46" s="19" t="n"/>
    </row>
    <row r="47">
      <c r="A47" s="15" t="n"/>
      <c r="B47" s="15" t="n"/>
      <c r="C47" s="15" t="n"/>
      <c r="D47" s="15" t="n"/>
      <c r="E47" s="16" t="n"/>
      <c r="F47" s="17" t="n"/>
      <c r="G47" s="8">
        <f>IF($A47="","",COUNTIF('Verification Items'!$A$5:$A$104,$A47))</f>
        <v/>
      </c>
      <c r="H47" s="8">
        <f>IF($A47="","",COUNTIFS('Verification Items'!$A$5:$A$104,$A47,'Verification Items'!$O$5:$O$104,"Verified"))</f>
        <v/>
      </c>
      <c r="I47" s="18">
        <f>IF(OR($A47="",$F47=""),"",IFERROR($H47/$F47,""))</f>
        <v/>
      </c>
      <c r="J47" s="8">
        <f>IF($A47="","",IF($F47="","Set required items",IF($G47=0,"Not started",IF(COUNTIFS('Verification Items'!$A$5:$A$104,$A47,'Verification Items'!$O$5:$O$104,"Needs Follow-up")+COUNTIFS('Verification Items'!$A$5:$A$104,$A47,'Verification Items'!$O$5:$O$104,"Unable to Verify")&gt;0,"Human review",IF($H47&gt;=$F47,"Complete","In progress")))))</f>
        <v/>
      </c>
      <c r="K47" s="19" t="n"/>
    </row>
    <row r="48">
      <c r="A48" s="15" t="n"/>
      <c r="B48" s="15" t="n"/>
      <c r="C48" s="15" t="n"/>
      <c r="D48" s="15" t="n"/>
      <c r="E48" s="16" t="n"/>
      <c r="F48" s="17" t="n"/>
      <c r="G48" s="11">
        <f>IF($A48="","",COUNTIF('Verification Items'!$A$5:$A$104,$A48))</f>
        <v/>
      </c>
      <c r="H48" s="11">
        <f>IF($A48="","",COUNTIFS('Verification Items'!$A$5:$A$104,$A48,'Verification Items'!$O$5:$O$104,"Verified"))</f>
        <v/>
      </c>
      <c r="I48" s="20">
        <f>IF(OR($A48="",$F48=""),"",IFERROR($H48/$F48,""))</f>
        <v/>
      </c>
      <c r="J48" s="11">
        <f>IF($A48="","",IF($F48="","Set required items",IF($G48=0,"Not started",IF(COUNTIFS('Verification Items'!$A$5:$A$104,$A48,'Verification Items'!$O$5:$O$104,"Needs Follow-up")+COUNTIFS('Verification Items'!$A$5:$A$104,$A48,'Verification Items'!$O$5:$O$104,"Unable to Verify")&gt;0,"Human review",IF($H48&gt;=$F48,"Complete","In progress")))))</f>
        <v/>
      </c>
      <c r="K48" s="19" t="n"/>
    </row>
    <row r="49">
      <c r="A49" s="15" t="n"/>
      <c r="B49" s="15" t="n"/>
      <c r="C49" s="15" t="n"/>
      <c r="D49" s="15" t="n"/>
      <c r="E49" s="16" t="n"/>
      <c r="F49" s="17" t="n"/>
      <c r="G49" s="8">
        <f>IF($A49="","",COUNTIF('Verification Items'!$A$5:$A$104,$A49))</f>
        <v/>
      </c>
      <c r="H49" s="8">
        <f>IF($A49="","",COUNTIFS('Verification Items'!$A$5:$A$104,$A49,'Verification Items'!$O$5:$O$104,"Verified"))</f>
        <v/>
      </c>
      <c r="I49" s="18">
        <f>IF(OR($A49="",$F49=""),"",IFERROR($H49/$F49,""))</f>
        <v/>
      </c>
      <c r="J49" s="8">
        <f>IF($A49="","",IF($F49="","Set required items",IF($G49=0,"Not started",IF(COUNTIFS('Verification Items'!$A$5:$A$104,$A49,'Verification Items'!$O$5:$O$104,"Needs Follow-up")+COUNTIFS('Verification Items'!$A$5:$A$104,$A49,'Verification Items'!$O$5:$O$104,"Unable to Verify")&gt;0,"Human review",IF($H49&gt;=$F49,"Complete","In progress")))))</f>
        <v/>
      </c>
      <c r="K49" s="19" t="n"/>
    </row>
    <row r="50">
      <c r="A50" s="15" t="n"/>
      <c r="B50" s="15" t="n"/>
      <c r="C50" s="15" t="n"/>
      <c r="D50" s="15" t="n"/>
      <c r="E50" s="16" t="n"/>
      <c r="F50" s="17" t="n"/>
      <c r="G50" s="11">
        <f>IF($A50="","",COUNTIF('Verification Items'!$A$5:$A$104,$A50))</f>
        <v/>
      </c>
      <c r="H50" s="11">
        <f>IF($A50="","",COUNTIFS('Verification Items'!$A$5:$A$104,$A50,'Verification Items'!$O$5:$O$104,"Verified"))</f>
        <v/>
      </c>
      <c r="I50" s="20">
        <f>IF(OR($A50="",$F50=""),"",IFERROR($H50/$F50,""))</f>
        <v/>
      </c>
      <c r="J50" s="11">
        <f>IF($A50="","",IF($F50="","Set required items",IF($G50=0,"Not started",IF(COUNTIFS('Verification Items'!$A$5:$A$104,$A50,'Verification Items'!$O$5:$O$104,"Needs Follow-up")+COUNTIFS('Verification Items'!$A$5:$A$104,$A50,'Verification Items'!$O$5:$O$104,"Unable to Verify")&gt;0,"Human review",IF($H50&gt;=$F50,"Complete","In progress")))))</f>
        <v/>
      </c>
      <c r="K50" s="19" t="n"/>
    </row>
    <row r="51">
      <c r="A51" s="15" t="n"/>
      <c r="B51" s="15" t="n"/>
      <c r="C51" s="15" t="n"/>
      <c r="D51" s="15" t="n"/>
      <c r="E51" s="16" t="n"/>
      <c r="F51" s="17" t="n"/>
      <c r="G51" s="8">
        <f>IF($A51="","",COUNTIF('Verification Items'!$A$5:$A$104,$A51))</f>
        <v/>
      </c>
      <c r="H51" s="8">
        <f>IF($A51="","",COUNTIFS('Verification Items'!$A$5:$A$104,$A51,'Verification Items'!$O$5:$O$104,"Verified"))</f>
        <v/>
      </c>
      <c r="I51" s="18">
        <f>IF(OR($A51="",$F51=""),"",IFERROR($H51/$F51,""))</f>
        <v/>
      </c>
      <c r="J51" s="8">
        <f>IF($A51="","",IF($F51="","Set required items",IF($G51=0,"Not started",IF(COUNTIFS('Verification Items'!$A$5:$A$104,$A51,'Verification Items'!$O$5:$O$104,"Needs Follow-up")+COUNTIFS('Verification Items'!$A$5:$A$104,$A51,'Verification Items'!$O$5:$O$104,"Unable to Verify")&gt;0,"Human review",IF($H51&gt;=$F51,"Complete","In progress")))))</f>
        <v/>
      </c>
      <c r="K51" s="19" t="n"/>
    </row>
    <row r="52">
      <c r="A52" s="15" t="n"/>
      <c r="B52" s="15" t="n"/>
      <c r="C52" s="15" t="n"/>
      <c r="D52" s="15" t="n"/>
      <c r="E52" s="16" t="n"/>
      <c r="F52" s="17" t="n"/>
      <c r="G52" s="11">
        <f>IF($A52="","",COUNTIF('Verification Items'!$A$5:$A$104,$A52))</f>
        <v/>
      </c>
      <c r="H52" s="11">
        <f>IF($A52="","",COUNTIFS('Verification Items'!$A$5:$A$104,$A52,'Verification Items'!$O$5:$O$104,"Verified"))</f>
        <v/>
      </c>
      <c r="I52" s="20">
        <f>IF(OR($A52="",$F52=""),"",IFERROR($H52/$F52,""))</f>
        <v/>
      </c>
      <c r="J52" s="11">
        <f>IF($A52="","",IF($F52="","Set required items",IF($G52=0,"Not started",IF(COUNTIFS('Verification Items'!$A$5:$A$104,$A52,'Verification Items'!$O$5:$O$104,"Needs Follow-up")+COUNTIFS('Verification Items'!$A$5:$A$104,$A52,'Verification Items'!$O$5:$O$104,"Unable to Verify")&gt;0,"Human review",IF($H52&gt;=$F52,"Complete","In progress")))))</f>
        <v/>
      </c>
      <c r="K52" s="19" t="n"/>
    </row>
    <row r="53">
      <c r="A53" s="15" t="n"/>
      <c r="B53" s="15" t="n"/>
      <c r="C53" s="15" t="n"/>
      <c r="D53" s="15" t="n"/>
      <c r="E53" s="16" t="n"/>
      <c r="F53" s="17" t="n"/>
      <c r="G53" s="8">
        <f>IF($A53="","",COUNTIF('Verification Items'!$A$5:$A$104,$A53))</f>
        <v/>
      </c>
      <c r="H53" s="8">
        <f>IF($A53="","",COUNTIFS('Verification Items'!$A$5:$A$104,$A53,'Verification Items'!$O$5:$O$104,"Verified"))</f>
        <v/>
      </c>
      <c r="I53" s="18">
        <f>IF(OR($A53="",$F53=""),"",IFERROR($H53/$F53,""))</f>
        <v/>
      </c>
      <c r="J53" s="8">
        <f>IF($A53="","",IF($F53="","Set required items",IF($G53=0,"Not started",IF(COUNTIFS('Verification Items'!$A$5:$A$104,$A53,'Verification Items'!$O$5:$O$104,"Needs Follow-up")+COUNTIFS('Verification Items'!$A$5:$A$104,$A53,'Verification Items'!$O$5:$O$104,"Unable to Verify")&gt;0,"Human review",IF($H53&gt;=$F53,"Complete","In progress")))))</f>
        <v/>
      </c>
      <c r="K53" s="19" t="n"/>
    </row>
    <row r="54">
      <c r="A54" s="15" t="n"/>
      <c r="B54" s="15" t="n"/>
      <c r="C54" s="15" t="n"/>
      <c r="D54" s="15" t="n"/>
      <c r="E54" s="16" t="n"/>
      <c r="F54" s="17" t="n"/>
      <c r="G54" s="11">
        <f>IF($A54="","",COUNTIF('Verification Items'!$A$5:$A$104,$A54))</f>
        <v/>
      </c>
      <c r="H54" s="11">
        <f>IF($A54="","",COUNTIFS('Verification Items'!$A$5:$A$104,$A54,'Verification Items'!$O$5:$O$104,"Verified"))</f>
        <v/>
      </c>
      <c r="I54" s="20">
        <f>IF(OR($A54="",$F54=""),"",IFERROR($H54/$F54,""))</f>
        <v/>
      </c>
      <c r="J54" s="11">
        <f>IF($A54="","",IF($F54="","Set required items",IF($G54=0,"Not started",IF(COUNTIFS('Verification Items'!$A$5:$A$104,$A54,'Verification Items'!$O$5:$O$104,"Needs Follow-up")+COUNTIFS('Verification Items'!$A$5:$A$104,$A54,'Verification Items'!$O$5:$O$104,"Unable to Verify")&gt;0,"Human review",IF($H54&gt;=$F54,"Complete","In progress")))))</f>
        <v/>
      </c>
      <c r="K54" s="19" t="n"/>
    </row>
    <row r="55">
      <c r="A55" s="15" t="n"/>
      <c r="B55" s="15" t="n"/>
      <c r="C55" s="15" t="n"/>
      <c r="D55" s="15" t="n"/>
      <c r="E55" s="16" t="n"/>
      <c r="F55" s="17" t="n"/>
      <c r="G55" s="8">
        <f>IF($A55="","",COUNTIF('Verification Items'!$A$5:$A$104,$A55))</f>
        <v/>
      </c>
      <c r="H55" s="8">
        <f>IF($A55="","",COUNTIFS('Verification Items'!$A$5:$A$104,$A55,'Verification Items'!$O$5:$O$104,"Verified"))</f>
        <v/>
      </c>
      <c r="I55" s="18">
        <f>IF(OR($A55="",$F55=""),"",IFERROR($H55/$F55,""))</f>
        <v/>
      </c>
      <c r="J55" s="8">
        <f>IF($A55="","",IF($F55="","Set required items",IF($G55=0,"Not started",IF(COUNTIFS('Verification Items'!$A$5:$A$104,$A55,'Verification Items'!$O$5:$O$104,"Needs Follow-up")+COUNTIFS('Verification Items'!$A$5:$A$104,$A55,'Verification Items'!$O$5:$O$104,"Unable to Verify")&gt;0,"Human review",IF($H55&gt;=$F55,"Complete","In progress")))))</f>
        <v/>
      </c>
      <c r="K55" s="19" t="n"/>
    </row>
    <row r="56">
      <c r="A56" s="15" t="n"/>
      <c r="B56" s="15" t="n"/>
      <c r="C56" s="15" t="n"/>
      <c r="D56" s="15" t="n"/>
      <c r="E56" s="16" t="n"/>
      <c r="F56" s="17" t="n"/>
      <c r="G56" s="11">
        <f>IF($A56="","",COUNTIF('Verification Items'!$A$5:$A$104,$A56))</f>
        <v/>
      </c>
      <c r="H56" s="11">
        <f>IF($A56="","",COUNTIFS('Verification Items'!$A$5:$A$104,$A56,'Verification Items'!$O$5:$O$104,"Verified"))</f>
        <v/>
      </c>
      <c r="I56" s="20">
        <f>IF(OR($A56="",$F56=""),"",IFERROR($H56/$F56,""))</f>
        <v/>
      </c>
      <c r="J56" s="11">
        <f>IF($A56="","",IF($F56="","Set required items",IF($G56=0,"Not started",IF(COUNTIFS('Verification Items'!$A$5:$A$104,$A56,'Verification Items'!$O$5:$O$104,"Needs Follow-up")+COUNTIFS('Verification Items'!$A$5:$A$104,$A56,'Verification Items'!$O$5:$O$104,"Unable to Verify")&gt;0,"Human review",IF($H56&gt;=$F56,"Complete","In progress")))))</f>
        <v/>
      </c>
      <c r="K56" s="19" t="n"/>
    </row>
    <row r="57">
      <c r="A57" s="15" t="n"/>
      <c r="B57" s="15" t="n"/>
      <c r="C57" s="15" t="n"/>
      <c r="D57" s="15" t="n"/>
      <c r="E57" s="16" t="n"/>
      <c r="F57" s="17" t="n"/>
      <c r="G57" s="8">
        <f>IF($A57="","",COUNTIF('Verification Items'!$A$5:$A$104,$A57))</f>
        <v/>
      </c>
      <c r="H57" s="8">
        <f>IF($A57="","",COUNTIFS('Verification Items'!$A$5:$A$104,$A57,'Verification Items'!$O$5:$O$104,"Verified"))</f>
        <v/>
      </c>
      <c r="I57" s="18">
        <f>IF(OR($A57="",$F57=""),"",IFERROR($H57/$F57,""))</f>
        <v/>
      </c>
      <c r="J57" s="8">
        <f>IF($A57="","",IF($F57="","Set required items",IF($G57=0,"Not started",IF(COUNTIFS('Verification Items'!$A$5:$A$104,$A57,'Verification Items'!$O$5:$O$104,"Needs Follow-up")+COUNTIFS('Verification Items'!$A$5:$A$104,$A57,'Verification Items'!$O$5:$O$104,"Unable to Verify")&gt;0,"Human review",IF($H57&gt;=$F57,"Complete","In progress")))))</f>
        <v/>
      </c>
      <c r="K57" s="19" t="n"/>
    </row>
    <row r="58">
      <c r="A58" s="15" t="n"/>
      <c r="B58" s="15" t="n"/>
      <c r="C58" s="15" t="n"/>
      <c r="D58" s="15" t="n"/>
      <c r="E58" s="16" t="n"/>
      <c r="F58" s="17" t="n"/>
      <c r="G58" s="11">
        <f>IF($A58="","",COUNTIF('Verification Items'!$A$5:$A$104,$A58))</f>
        <v/>
      </c>
      <c r="H58" s="11">
        <f>IF($A58="","",COUNTIFS('Verification Items'!$A$5:$A$104,$A58,'Verification Items'!$O$5:$O$104,"Verified"))</f>
        <v/>
      </c>
      <c r="I58" s="20">
        <f>IF(OR($A58="",$F58=""),"",IFERROR($H58/$F58,""))</f>
        <v/>
      </c>
      <c r="J58" s="11">
        <f>IF($A58="","",IF($F58="","Set required items",IF($G58=0,"Not started",IF(COUNTIFS('Verification Items'!$A$5:$A$104,$A58,'Verification Items'!$O$5:$O$104,"Needs Follow-up")+COUNTIFS('Verification Items'!$A$5:$A$104,$A58,'Verification Items'!$O$5:$O$104,"Unable to Verify")&gt;0,"Human review",IF($H58&gt;=$F58,"Complete","In progress")))))</f>
        <v/>
      </c>
      <c r="K58" s="19" t="n"/>
    </row>
    <row r="59">
      <c r="A59" s="15" t="n"/>
      <c r="B59" s="15" t="n"/>
      <c r="C59" s="15" t="n"/>
      <c r="D59" s="15" t="n"/>
      <c r="E59" s="16" t="n"/>
      <c r="F59" s="17" t="n"/>
      <c r="G59" s="8">
        <f>IF($A59="","",COUNTIF('Verification Items'!$A$5:$A$104,$A59))</f>
        <v/>
      </c>
      <c r="H59" s="8">
        <f>IF($A59="","",COUNTIFS('Verification Items'!$A$5:$A$104,$A59,'Verification Items'!$O$5:$O$104,"Verified"))</f>
        <v/>
      </c>
      <c r="I59" s="18">
        <f>IF(OR($A59="",$F59=""),"",IFERROR($H59/$F59,""))</f>
        <v/>
      </c>
      <c r="J59" s="8">
        <f>IF($A59="","",IF($F59="","Set required items",IF($G59=0,"Not started",IF(COUNTIFS('Verification Items'!$A$5:$A$104,$A59,'Verification Items'!$O$5:$O$104,"Needs Follow-up")+COUNTIFS('Verification Items'!$A$5:$A$104,$A59,'Verification Items'!$O$5:$O$104,"Unable to Verify")&gt;0,"Human review",IF($H59&gt;=$F59,"Complete","In progress")))))</f>
        <v/>
      </c>
      <c r="K59" s="19" t="n"/>
    </row>
    <row r="60">
      <c r="A60" s="15" t="n"/>
      <c r="B60" s="15" t="n"/>
      <c r="C60" s="15" t="n"/>
      <c r="D60" s="15" t="n"/>
      <c r="E60" s="16" t="n"/>
      <c r="F60" s="17" t="n"/>
      <c r="G60" s="11">
        <f>IF($A60="","",COUNTIF('Verification Items'!$A$5:$A$104,$A60))</f>
        <v/>
      </c>
      <c r="H60" s="11">
        <f>IF($A60="","",COUNTIFS('Verification Items'!$A$5:$A$104,$A60,'Verification Items'!$O$5:$O$104,"Verified"))</f>
        <v/>
      </c>
      <c r="I60" s="20">
        <f>IF(OR($A60="",$F60=""),"",IFERROR($H60/$F60,""))</f>
        <v/>
      </c>
      <c r="J60" s="11">
        <f>IF($A60="","",IF($F60="","Set required items",IF($G60=0,"Not started",IF(COUNTIFS('Verification Items'!$A$5:$A$104,$A60,'Verification Items'!$O$5:$O$104,"Needs Follow-up")+COUNTIFS('Verification Items'!$A$5:$A$104,$A60,'Verification Items'!$O$5:$O$104,"Unable to Verify")&gt;0,"Human review",IF($H60&gt;=$F60,"Complete","In progress")))))</f>
        <v/>
      </c>
      <c r="K60" s="19" t="n"/>
    </row>
    <row r="61">
      <c r="A61" s="15" t="n"/>
      <c r="B61" s="15" t="n"/>
      <c r="C61" s="15" t="n"/>
      <c r="D61" s="15" t="n"/>
      <c r="E61" s="16" t="n"/>
      <c r="F61" s="17" t="n"/>
      <c r="G61" s="8">
        <f>IF($A61="","",COUNTIF('Verification Items'!$A$5:$A$104,$A61))</f>
        <v/>
      </c>
      <c r="H61" s="8">
        <f>IF($A61="","",COUNTIFS('Verification Items'!$A$5:$A$104,$A61,'Verification Items'!$O$5:$O$104,"Verified"))</f>
        <v/>
      </c>
      <c r="I61" s="18">
        <f>IF(OR($A61="",$F61=""),"",IFERROR($H61/$F61,""))</f>
        <v/>
      </c>
      <c r="J61" s="8">
        <f>IF($A61="","",IF($F61="","Set required items",IF($G61=0,"Not started",IF(COUNTIFS('Verification Items'!$A$5:$A$104,$A61,'Verification Items'!$O$5:$O$104,"Needs Follow-up")+COUNTIFS('Verification Items'!$A$5:$A$104,$A61,'Verification Items'!$O$5:$O$104,"Unable to Verify")&gt;0,"Human review",IF($H61&gt;=$F61,"Complete","In progress")))))</f>
        <v/>
      </c>
      <c r="K61" s="19" t="n"/>
    </row>
    <row r="62">
      <c r="A62" s="15" t="n"/>
      <c r="B62" s="15" t="n"/>
      <c r="C62" s="15" t="n"/>
      <c r="D62" s="15" t="n"/>
      <c r="E62" s="16" t="n"/>
      <c r="F62" s="17" t="n"/>
      <c r="G62" s="11">
        <f>IF($A62="","",COUNTIF('Verification Items'!$A$5:$A$104,$A62))</f>
        <v/>
      </c>
      <c r="H62" s="11">
        <f>IF($A62="","",COUNTIFS('Verification Items'!$A$5:$A$104,$A62,'Verification Items'!$O$5:$O$104,"Verified"))</f>
        <v/>
      </c>
      <c r="I62" s="20">
        <f>IF(OR($A62="",$F62=""),"",IFERROR($H62/$F62,""))</f>
        <v/>
      </c>
      <c r="J62" s="11">
        <f>IF($A62="","",IF($F62="","Set required items",IF($G62=0,"Not started",IF(COUNTIFS('Verification Items'!$A$5:$A$104,$A62,'Verification Items'!$O$5:$O$104,"Needs Follow-up")+COUNTIFS('Verification Items'!$A$5:$A$104,$A62,'Verification Items'!$O$5:$O$104,"Unable to Verify")&gt;0,"Human review",IF($H62&gt;=$F62,"Complete","In progress")))))</f>
        <v/>
      </c>
      <c r="K62" s="19" t="n"/>
    </row>
    <row r="63">
      <c r="A63" s="15" t="n"/>
      <c r="B63" s="15" t="n"/>
      <c r="C63" s="15" t="n"/>
      <c r="D63" s="15" t="n"/>
      <c r="E63" s="16" t="n"/>
      <c r="F63" s="17" t="n"/>
      <c r="G63" s="8">
        <f>IF($A63="","",COUNTIF('Verification Items'!$A$5:$A$104,$A63))</f>
        <v/>
      </c>
      <c r="H63" s="8">
        <f>IF($A63="","",COUNTIFS('Verification Items'!$A$5:$A$104,$A63,'Verification Items'!$O$5:$O$104,"Verified"))</f>
        <v/>
      </c>
      <c r="I63" s="18">
        <f>IF(OR($A63="",$F63=""),"",IFERROR($H63/$F63,""))</f>
        <v/>
      </c>
      <c r="J63" s="8">
        <f>IF($A63="","",IF($F63="","Set required items",IF($G63=0,"Not started",IF(COUNTIFS('Verification Items'!$A$5:$A$104,$A63,'Verification Items'!$O$5:$O$104,"Needs Follow-up")+COUNTIFS('Verification Items'!$A$5:$A$104,$A63,'Verification Items'!$O$5:$O$104,"Unable to Verify")&gt;0,"Human review",IF($H63&gt;=$F63,"Complete","In progress")))))</f>
        <v/>
      </c>
      <c r="K63" s="19" t="n"/>
    </row>
    <row r="64">
      <c r="A64" s="15" t="n"/>
      <c r="B64" s="15" t="n"/>
      <c r="C64" s="15" t="n"/>
      <c r="D64" s="15" t="n"/>
      <c r="E64" s="16" t="n"/>
      <c r="F64" s="17" t="n"/>
      <c r="G64" s="11">
        <f>IF($A64="","",COUNTIF('Verification Items'!$A$5:$A$104,$A64))</f>
        <v/>
      </c>
      <c r="H64" s="11">
        <f>IF($A64="","",COUNTIFS('Verification Items'!$A$5:$A$104,$A64,'Verification Items'!$O$5:$O$104,"Verified"))</f>
        <v/>
      </c>
      <c r="I64" s="20">
        <f>IF(OR($A64="",$F64=""),"",IFERROR($H64/$F64,""))</f>
        <v/>
      </c>
      <c r="J64" s="11">
        <f>IF($A64="","",IF($F64="","Set required items",IF($G64=0,"Not started",IF(COUNTIFS('Verification Items'!$A$5:$A$104,$A64,'Verification Items'!$O$5:$O$104,"Needs Follow-up")+COUNTIFS('Verification Items'!$A$5:$A$104,$A64,'Verification Items'!$O$5:$O$104,"Unable to Verify")&gt;0,"Human review",IF($H64&gt;=$F64,"Complete","In progress")))))</f>
        <v/>
      </c>
      <c r="K64" s="19" t="n"/>
    </row>
    <row r="65">
      <c r="A65" s="15" t="n"/>
      <c r="B65" s="15" t="n"/>
      <c r="C65" s="15" t="n"/>
      <c r="D65" s="15" t="n"/>
      <c r="E65" s="16" t="n"/>
      <c r="F65" s="17" t="n"/>
      <c r="G65" s="8">
        <f>IF($A65="","",COUNTIF('Verification Items'!$A$5:$A$104,$A65))</f>
        <v/>
      </c>
      <c r="H65" s="8">
        <f>IF($A65="","",COUNTIFS('Verification Items'!$A$5:$A$104,$A65,'Verification Items'!$O$5:$O$104,"Verified"))</f>
        <v/>
      </c>
      <c r="I65" s="18">
        <f>IF(OR($A65="",$F65=""),"",IFERROR($H65/$F65,""))</f>
        <v/>
      </c>
      <c r="J65" s="8">
        <f>IF($A65="","",IF($F65="","Set required items",IF($G65=0,"Not started",IF(COUNTIFS('Verification Items'!$A$5:$A$104,$A65,'Verification Items'!$O$5:$O$104,"Needs Follow-up")+COUNTIFS('Verification Items'!$A$5:$A$104,$A65,'Verification Items'!$O$5:$O$104,"Unable to Verify")&gt;0,"Human review",IF($H65&gt;=$F65,"Complete","In progress")))))</f>
        <v/>
      </c>
      <c r="K65" s="19" t="n"/>
    </row>
    <row r="66">
      <c r="A66" s="15" t="n"/>
      <c r="B66" s="15" t="n"/>
      <c r="C66" s="15" t="n"/>
      <c r="D66" s="15" t="n"/>
      <c r="E66" s="16" t="n"/>
      <c r="F66" s="17" t="n"/>
      <c r="G66" s="11">
        <f>IF($A66="","",COUNTIF('Verification Items'!$A$5:$A$104,$A66))</f>
        <v/>
      </c>
      <c r="H66" s="11">
        <f>IF($A66="","",COUNTIFS('Verification Items'!$A$5:$A$104,$A66,'Verification Items'!$O$5:$O$104,"Verified"))</f>
        <v/>
      </c>
      <c r="I66" s="20">
        <f>IF(OR($A66="",$F66=""),"",IFERROR($H66/$F66,""))</f>
        <v/>
      </c>
      <c r="J66" s="11">
        <f>IF($A66="","",IF($F66="","Set required items",IF($G66=0,"Not started",IF(COUNTIFS('Verification Items'!$A$5:$A$104,$A66,'Verification Items'!$O$5:$O$104,"Needs Follow-up")+COUNTIFS('Verification Items'!$A$5:$A$104,$A66,'Verification Items'!$O$5:$O$104,"Unable to Verify")&gt;0,"Human review",IF($H66&gt;=$F66,"Complete","In progress")))))</f>
        <v/>
      </c>
      <c r="K66" s="19" t="n"/>
    </row>
    <row r="67">
      <c r="A67" s="15" t="n"/>
      <c r="B67" s="15" t="n"/>
      <c r="C67" s="15" t="n"/>
      <c r="D67" s="15" t="n"/>
      <c r="E67" s="16" t="n"/>
      <c r="F67" s="17" t="n"/>
      <c r="G67" s="8">
        <f>IF($A67="","",COUNTIF('Verification Items'!$A$5:$A$104,$A67))</f>
        <v/>
      </c>
      <c r="H67" s="8">
        <f>IF($A67="","",COUNTIFS('Verification Items'!$A$5:$A$104,$A67,'Verification Items'!$O$5:$O$104,"Verified"))</f>
        <v/>
      </c>
      <c r="I67" s="18">
        <f>IF(OR($A67="",$F67=""),"",IFERROR($H67/$F67,""))</f>
        <v/>
      </c>
      <c r="J67" s="8">
        <f>IF($A67="","",IF($F67="","Set required items",IF($G67=0,"Not started",IF(COUNTIFS('Verification Items'!$A$5:$A$104,$A67,'Verification Items'!$O$5:$O$104,"Needs Follow-up")+COUNTIFS('Verification Items'!$A$5:$A$104,$A67,'Verification Items'!$O$5:$O$104,"Unable to Verify")&gt;0,"Human review",IF($H67&gt;=$F67,"Complete","In progress")))))</f>
        <v/>
      </c>
      <c r="K67" s="19" t="n"/>
    </row>
    <row r="68">
      <c r="A68" s="15" t="n"/>
      <c r="B68" s="15" t="n"/>
      <c r="C68" s="15" t="n"/>
      <c r="D68" s="15" t="n"/>
      <c r="E68" s="16" t="n"/>
      <c r="F68" s="17" t="n"/>
      <c r="G68" s="11">
        <f>IF($A68="","",COUNTIF('Verification Items'!$A$5:$A$104,$A68))</f>
        <v/>
      </c>
      <c r="H68" s="11">
        <f>IF($A68="","",COUNTIFS('Verification Items'!$A$5:$A$104,$A68,'Verification Items'!$O$5:$O$104,"Verified"))</f>
        <v/>
      </c>
      <c r="I68" s="20">
        <f>IF(OR($A68="",$F68=""),"",IFERROR($H68/$F68,""))</f>
        <v/>
      </c>
      <c r="J68" s="11">
        <f>IF($A68="","",IF($F68="","Set required items",IF($G68=0,"Not started",IF(COUNTIFS('Verification Items'!$A$5:$A$104,$A68,'Verification Items'!$O$5:$O$104,"Needs Follow-up")+COUNTIFS('Verification Items'!$A$5:$A$104,$A68,'Verification Items'!$O$5:$O$104,"Unable to Verify")&gt;0,"Human review",IF($H68&gt;=$F68,"Complete","In progress")))))</f>
        <v/>
      </c>
      <c r="K68" s="19" t="n"/>
    </row>
    <row r="69">
      <c r="A69" s="15" t="n"/>
      <c r="B69" s="15" t="n"/>
      <c r="C69" s="15" t="n"/>
      <c r="D69" s="15" t="n"/>
      <c r="E69" s="16" t="n"/>
      <c r="F69" s="17" t="n"/>
      <c r="G69" s="8">
        <f>IF($A69="","",COUNTIF('Verification Items'!$A$5:$A$104,$A69))</f>
        <v/>
      </c>
      <c r="H69" s="8">
        <f>IF($A69="","",COUNTIFS('Verification Items'!$A$5:$A$104,$A69,'Verification Items'!$O$5:$O$104,"Verified"))</f>
        <v/>
      </c>
      <c r="I69" s="18">
        <f>IF(OR($A69="",$F69=""),"",IFERROR($H69/$F69,""))</f>
        <v/>
      </c>
      <c r="J69" s="8">
        <f>IF($A69="","",IF($F69="","Set required items",IF($G69=0,"Not started",IF(COUNTIFS('Verification Items'!$A$5:$A$104,$A69,'Verification Items'!$O$5:$O$104,"Needs Follow-up")+COUNTIFS('Verification Items'!$A$5:$A$104,$A69,'Verification Items'!$O$5:$O$104,"Unable to Verify")&gt;0,"Human review",IF($H69&gt;=$F69,"Complete","In progress")))))</f>
        <v/>
      </c>
      <c r="K69" s="19" t="n"/>
    </row>
    <row r="70">
      <c r="A70" s="15" t="n"/>
      <c r="B70" s="15" t="n"/>
      <c r="C70" s="15" t="n"/>
      <c r="D70" s="15" t="n"/>
      <c r="E70" s="16" t="n"/>
      <c r="F70" s="17" t="n"/>
      <c r="G70" s="11">
        <f>IF($A70="","",COUNTIF('Verification Items'!$A$5:$A$104,$A70))</f>
        <v/>
      </c>
      <c r="H70" s="11">
        <f>IF($A70="","",COUNTIFS('Verification Items'!$A$5:$A$104,$A70,'Verification Items'!$O$5:$O$104,"Verified"))</f>
        <v/>
      </c>
      <c r="I70" s="20">
        <f>IF(OR($A70="",$F70=""),"",IFERROR($H70/$F70,""))</f>
        <v/>
      </c>
      <c r="J70" s="11">
        <f>IF($A70="","",IF($F70="","Set required items",IF($G70=0,"Not started",IF(COUNTIFS('Verification Items'!$A$5:$A$104,$A70,'Verification Items'!$O$5:$O$104,"Needs Follow-up")+COUNTIFS('Verification Items'!$A$5:$A$104,$A70,'Verification Items'!$O$5:$O$104,"Unable to Verify")&gt;0,"Human review",IF($H70&gt;=$F70,"Complete","In progress")))))</f>
        <v/>
      </c>
      <c r="K70" s="19" t="n"/>
    </row>
    <row r="71">
      <c r="A71" s="15" t="n"/>
      <c r="B71" s="15" t="n"/>
      <c r="C71" s="15" t="n"/>
      <c r="D71" s="15" t="n"/>
      <c r="E71" s="16" t="n"/>
      <c r="F71" s="17" t="n"/>
      <c r="G71" s="8">
        <f>IF($A71="","",COUNTIF('Verification Items'!$A$5:$A$104,$A71))</f>
        <v/>
      </c>
      <c r="H71" s="8">
        <f>IF($A71="","",COUNTIFS('Verification Items'!$A$5:$A$104,$A71,'Verification Items'!$O$5:$O$104,"Verified"))</f>
        <v/>
      </c>
      <c r="I71" s="18">
        <f>IF(OR($A71="",$F71=""),"",IFERROR($H71/$F71,""))</f>
        <v/>
      </c>
      <c r="J71" s="8">
        <f>IF($A71="","",IF($F71="","Set required items",IF($G71=0,"Not started",IF(COUNTIFS('Verification Items'!$A$5:$A$104,$A71,'Verification Items'!$O$5:$O$104,"Needs Follow-up")+COUNTIFS('Verification Items'!$A$5:$A$104,$A71,'Verification Items'!$O$5:$O$104,"Unable to Verify")&gt;0,"Human review",IF($H71&gt;=$F71,"Complete","In progress")))))</f>
        <v/>
      </c>
      <c r="K71" s="19" t="n"/>
    </row>
    <row r="72">
      <c r="A72" s="15" t="n"/>
      <c r="B72" s="15" t="n"/>
      <c r="C72" s="15" t="n"/>
      <c r="D72" s="15" t="n"/>
      <c r="E72" s="16" t="n"/>
      <c r="F72" s="17" t="n"/>
      <c r="G72" s="11">
        <f>IF($A72="","",COUNTIF('Verification Items'!$A$5:$A$104,$A72))</f>
        <v/>
      </c>
      <c r="H72" s="11">
        <f>IF($A72="","",COUNTIFS('Verification Items'!$A$5:$A$104,$A72,'Verification Items'!$O$5:$O$104,"Verified"))</f>
        <v/>
      </c>
      <c r="I72" s="20">
        <f>IF(OR($A72="",$F72=""),"",IFERROR($H72/$F72,""))</f>
        <v/>
      </c>
      <c r="J72" s="11">
        <f>IF($A72="","",IF($F72="","Set required items",IF($G72=0,"Not started",IF(COUNTIFS('Verification Items'!$A$5:$A$104,$A72,'Verification Items'!$O$5:$O$104,"Needs Follow-up")+COUNTIFS('Verification Items'!$A$5:$A$104,$A72,'Verification Items'!$O$5:$O$104,"Unable to Verify")&gt;0,"Human review",IF($H72&gt;=$F72,"Complete","In progress")))))</f>
        <v/>
      </c>
      <c r="K72" s="19" t="n"/>
    </row>
    <row r="73">
      <c r="A73" s="15" t="n"/>
      <c r="B73" s="15" t="n"/>
      <c r="C73" s="15" t="n"/>
      <c r="D73" s="15" t="n"/>
      <c r="E73" s="16" t="n"/>
      <c r="F73" s="17" t="n"/>
      <c r="G73" s="8">
        <f>IF($A73="","",COUNTIF('Verification Items'!$A$5:$A$104,$A73))</f>
        <v/>
      </c>
      <c r="H73" s="8">
        <f>IF($A73="","",COUNTIFS('Verification Items'!$A$5:$A$104,$A73,'Verification Items'!$O$5:$O$104,"Verified"))</f>
        <v/>
      </c>
      <c r="I73" s="18">
        <f>IF(OR($A73="",$F73=""),"",IFERROR($H73/$F73,""))</f>
        <v/>
      </c>
      <c r="J73" s="8">
        <f>IF($A73="","",IF($F73="","Set required items",IF($G73=0,"Not started",IF(COUNTIFS('Verification Items'!$A$5:$A$104,$A73,'Verification Items'!$O$5:$O$104,"Needs Follow-up")+COUNTIFS('Verification Items'!$A$5:$A$104,$A73,'Verification Items'!$O$5:$O$104,"Unable to Verify")&gt;0,"Human review",IF($H73&gt;=$F73,"Complete","In progress")))))</f>
        <v/>
      </c>
      <c r="K73" s="19" t="n"/>
    </row>
    <row r="74">
      <c r="A74" s="15" t="n"/>
      <c r="B74" s="15" t="n"/>
      <c r="C74" s="15" t="n"/>
      <c r="D74" s="15" t="n"/>
      <c r="E74" s="16" t="n"/>
      <c r="F74" s="17" t="n"/>
      <c r="G74" s="11">
        <f>IF($A74="","",COUNTIF('Verification Items'!$A$5:$A$104,$A74))</f>
        <v/>
      </c>
      <c r="H74" s="11">
        <f>IF($A74="","",COUNTIFS('Verification Items'!$A$5:$A$104,$A74,'Verification Items'!$O$5:$O$104,"Verified"))</f>
        <v/>
      </c>
      <c r="I74" s="20">
        <f>IF(OR($A74="",$F74=""),"",IFERROR($H74/$F74,""))</f>
        <v/>
      </c>
      <c r="J74" s="11">
        <f>IF($A74="","",IF($F74="","Set required items",IF($G74=0,"Not started",IF(COUNTIFS('Verification Items'!$A$5:$A$104,$A74,'Verification Items'!$O$5:$O$104,"Needs Follow-up")+COUNTIFS('Verification Items'!$A$5:$A$104,$A74,'Verification Items'!$O$5:$O$104,"Unable to Verify")&gt;0,"Human review",IF($H74&gt;=$F74,"Complete","In progress")))))</f>
        <v/>
      </c>
      <c r="K74" s="19" t="n"/>
    </row>
    <row r="75">
      <c r="A75" s="15" t="n"/>
      <c r="B75" s="15" t="n"/>
      <c r="C75" s="15" t="n"/>
      <c r="D75" s="15" t="n"/>
      <c r="E75" s="16" t="n"/>
      <c r="F75" s="17" t="n"/>
      <c r="G75" s="8">
        <f>IF($A75="","",COUNTIF('Verification Items'!$A$5:$A$104,$A75))</f>
        <v/>
      </c>
      <c r="H75" s="8">
        <f>IF($A75="","",COUNTIFS('Verification Items'!$A$5:$A$104,$A75,'Verification Items'!$O$5:$O$104,"Verified"))</f>
        <v/>
      </c>
      <c r="I75" s="18">
        <f>IF(OR($A75="",$F75=""),"",IFERROR($H75/$F75,""))</f>
        <v/>
      </c>
      <c r="J75" s="8">
        <f>IF($A75="","",IF($F75="","Set required items",IF($G75=0,"Not started",IF(COUNTIFS('Verification Items'!$A$5:$A$104,$A75,'Verification Items'!$O$5:$O$104,"Needs Follow-up")+COUNTIFS('Verification Items'!$A$5:$A$104,$A75,'Verification Items'!$O$5:$O$104,"Unable to Verify")&gt;0,"Human review",IF($H75&gt;=$F75,"Complete","In progress")))))</f>
        <v/>
      </c>
      <c r="K75" s="19" t="n"/>
    </row>
    <row r="76">
      <c r="A76" s="15" t="n"/>
      <c r="B76" s="15" t="n"/>
      <c r="C76" s="15" t="n"/>
      <c r="D76" s="15" t="n"/>
      <c r="E76" s="16" t="n"/>
      <c r="F76" s="17" t="n"/>
      <c r="G76" s="11">
        <f>IF($A76="","",COUNTIF('Verification Items'!$A$5:$A$104,$A76))</f>
        <v/>
      </c>
      <c r="H76" s="11">
        <f>IF($A76="","",COUNTIFS('Verification Items'!$A$5:$A$104,$A76,'Verification Items'!$O$5:$O$104,"Verified"))</f>
        <v/>
      </c>
      <c r="I76" s="20">
        <f>IF(OR($A76="",$F76=""),"",IFERROR($H76/$F76,""))</f>
        <v/>
      </c>
      <c r="J76" s="11">
        <f>IF($A76="","",IF($F76="","Set required items",IF($G76=0,"Not started",IF(COUNTIFS('Verification Items'!$A$5:$A$104,$A76,'Verification Items'!$O$5:$O$104,"Needs Follow-up")+COUNTIFS('Verification Items'!$A$5:$A$104,$A76,'Verification Items'!$O$5:$O$104,"Unable to Verify")&gt;0,"Human review",IF($H76&gt;=$F76,"Complete","In progress")))))</f>
        <v/>
      </c>
      <c r="K76" s="19" t="n"/>
    </row>
    <row r="77">
      <c r="A77" s="15" t="n"/>
      <c r="B77" s="15" t="n"/>
      <c r="C77" s="15" t="n"/>
      <c r="D77" s="15" t="n"/>
      <c r="E77" s="16" t="n"/>
      <c r="F77" s="17" t="n"/>
      <c r="G77" s="8">
        <f>IF($A77="","",COUNTIF('Verification Items'!$A$5:$A$104,$A77))</f>
        <v/>
      </c>
      <c r="H77" s="8">
        <f>IF($A77="","",COUNTIFS('Verification Items'!$A$5:$A$104,$A77,'Verification Items'!$O$5:$O$104,"Verified"))</f>
        <v/>
      </c>
      <c r="I77" s="18">
        <f>IF(OR($A77="",$F77=""),"",IFERROR($H77/$F77,""))</f>
        <v/>
      </c>
      <c r="J77" s="8">
        <f>IF($A77="","",IF($F77="","Set required items",IF($G77=0,"Not started",IF(COUNTIFS('Verification Items'!$A$5:$A$104,$A77,'Verification Items'!$O$5:$O$104,"Needs Follow-up")+COUNTIFS('Verification Items'!$A$5:$A$104,$A77,'Verification Items'!$O$5:$O$104,"Unable to Verify")&gt;0,"Human review",IF($H77&gt;=$F77,"Complete","In progress")))))</f>
        <v/>
      </c>
      <c r="K77" s="19" t="n"/>
    </row>
    <row r="78">
      <c r="A78" s="15" t="n"/>
      <c r="B78" s="15" t="n"/>
      <c r="C78" s="15" t="n"/>
      <c r="D78" s="15" t="n"/>
      <c r="E78" s="16" t="n"/>
      <c r="F78" s="17" t="n"/>
      <c r="G78" s="11">
        <f>IF($A78="","",COUNTIF('Verification Items'!$A$5:$A$104,$A78))</f>
        <v/>
      </c>
      <c r="H78" s="11">
        <f>IF($A78="","",COUNTIFS('Verification Items'!$A$5:$A$104,$A78,'Verification Items'!$O$5:$O$104,"Verified"))</f>
        <v/>
      </c>
      <c r="I78" s="20">
        <f>IF(OR($A78="",$F78=""),"",IFERROR($H78/$F78,""))</f>
        <v/>
      </c>
      <c r="J78" s="11">
        <f>IF($A78="","",IF($F78="","Set required items",IF($G78=0,"Not started",IF(COUNTIFS('Verification Items'!$A$5:$A$104,$A78,'Verification Items'!$O$5:$O$104,"Needs Follow-up")+COUNTIFS('Verification Items'!$A$5:$A$104,$A78,'Verification Items'!$O$5:$O$104,"Unable to Verify")&gt;0,"Human review",IF($H78&gt;=$F78,"Complete","In progress")))))</f>
        <v/>
      </c>
      <c r="K78" s="19" t="n"/>
    </row>
    <row r="79">
      <c r="A79" s="15" t="n"/>
      <c r="B79" s="15" t="n"/>
      <c r="C79" s="15" t="n"/>
      <c r="D79" s="15" t="n"/>
      <c r="E79" s="16" t="n"/>
      <c r="F79" s="17" t="n"/>
      <c r="G79" s="8">
        <f>IF($A79="","",COUNTIF('Verification Items'!$A$5:$A$104,$A79))</f>
        <v/>
      </c>
      <c r="H79" s="8">
        <f>IF($A79="","",COUNTIFS('Verification Items'!$A$5:$A$104,$A79,'Verification Items'!$O$5:$O$104,"Verified"))</f>
        <v/>
      </c>
      <c r="I79" s="18">
        <f>IF(OR($A79="",$F79=""),"",IFERROR($H79/$F79,""))</f>
        <v/>
      </c>
      <c r="J79" s="8">
        <f>IF($A79="","",IF($F79="","Set required items",IF($G79=0,"Not started",IF(COUNTIFS('Verification Items'!$A$5:$A$104,$A79,'Verification Items'!$O$5:$O$104,"Needs Follow-up")+COUNTIFS('Verification Items'!$A$5:$A$104,$A79,'Verification Items'!$O$5:$O$104,"Unable to Verify")&gt;0,"Human review",IF($H79&gt;=$F79,"Complete","In progress")))))</f>
        <v/>
      </c>
      <c r="K79" s="19" t="n"/>
    </row>
    <row r="80">
      <c r="A80" s="15" t="n"/>
      <c r="B80" s="15" t="n"/>
      <c r="C80" s="15" t="n"/>
      <c r="D80" s="15" t="n"/>
      <c r="E80" s="16" t="n"/>
      <c r="F80" s="17" t="n"/>
      <c r="G80" s="11">
        <f>IF($A80="","",COUNTIF('Verification Items'!$A$5:$A$104,$A80))</f>
        <v/>
      </c>
      <c r="H80" s="11">
        <f>IF($A80="","",COUNTIFS('Verification Items'!$A$5:$A$104,$A80,'Verification Items'!$O$5:$O$104,"Verified"))</f>
        <v/>
      </c>
      <c r="I80" s="20">
        <f>IF(OR($A80="",$F80=""),"",IFERROR($H80/$F80,""))</f>
        <v/>
      </c>
      <c r="J80" s="11">
        <f>IF($A80="","",IF($F80="","Set required items",IF($G80=0,"Not started",IF(COUNTIFS('Verification Items'!$A$5:$A$104,$A80,'Verification Items'!$O$5:$O$104,"Needs Follow-up")+COUNTIFS('Verification Items'!$A$5:$A$104,$A80,'Verification Items'!$O$5:$O$104,"Unable to Verify")&gt;0,"Human review",IF($H80&gt;=$F80,"Complete","In progress")))))</f>
        <v/>
      </c>
      <c r="K80" s="19" t="n"/>
    </row>
    <row r="81">
      <c r="A81" s="15" t="n"/>
      <c r="B81" s="15" t="n"/>
      <c r="C81" s="15" t="n"/>
      <c r="D81" s="15" t="n"/>
      <c r="E81" s="16" t="n"/>
      <c r="F81" s="17" t="n"/>
      <c r="G81" s="8">
        <f>IF($A81="","",COUNTIF('Verification Items'!$A$5:$A$104,$A81))</f>
        <v/>
      </c>
      <c r="H81" s="8">
        <f>IF($A81="","",COUNTIFS('Verification Items'!$A$5:$A$104,$A81,'Verification Items'!$O$5:$O$104,"Verified"))</f>
        <v/>
      </c>
      <c r="I81" s="18">
        <f>IF(OR($A81="",$F81=""),"",IFERROR($H81/$F81,""))</f>
        <v/>
      </c>
      <c r="J81" s="8">
        <f>IF($A81="","",IF($F81="","Set required items",IF($G81=0,"Not started",IF(COUNTIFS('Verification Items'!$A$5:$A$104,$A81,'Verification Items'!$O$5:$O$104,"Needs Follow-up")+COUNTIFS('Verification Items'!$A$5:$A$104,$A81,'Verification Items'!$O$5:$O$104,"Unable to Verify")&gt;0,"Human review",IF($H81&gt;=$F81,"Complete","In progress")))))</f>
        <v/>
      </c>
      <c r="K81" s="19" t="n"/>
    </row>
    <row r="82">
      <c r="A82" s="15" t="n"/>
      <c r="B82" s="15" t="n"/>
      <c r="C82" s="15" t="n"/>
      <c r="D82" s="15" t="n"/>
      <c r="E82" s="16" t="n"/>
      <c r="F82" s="17" t="n"/>
      <c r="G82" s="11">
        <f>IF($A82="","",COUNTIF('Verification Items'!$A$5:$A$104,$A82))</f>
        <v/>
      </c>
      <c r="H82" s="11">
        <f>IF($A82="","",COUNTIFS('Verification Items'!$A$5:$A$104,$A82,'Verification Items'!$O$5:$O$104,"Verified"))</f>
        <v/>
      </c>
      <c r="I82" s="20">
        <f>IF(OR($A82="",$F82=""),"",IFERROR($H82/$F82,""))</f>
        <v/>
      </c>
      <c r="J82" s="11">
        <f>IF($A82="","",IF($F82="","Set required items",IF($G82=0,"Not started",IF(COUNTIFS('Verification Items'!$A$5:$A$104,$A82,'Verification Items'!$O$5:$O$104,"Needs Follow-up")+COUNTIFS('Verification Items'!$A$5:$A$104,$A82,'Verification Items'!$O$5:$O$104,"Unable to Verify")&gt;0,"Human review",IF($H82&gt;=$F82,"Complete","In progress")))))</f>
        <v/>
      </c>
      <c r="K82" s="19" t="n"/>
    </row>
    <row r="83">
      <c r="A83" s="15" t="n"/>
      <c r="B83" s="15" t="n"/>
      <c r="C83" s="15" t="n"/>
      <c r="D83" s="15" t="n"/>
      <c r="E83" s="16" t="n"/>
      <c r="F83" s="17" t="n"/>
      <c r="G83" s="8">
        <f>IF($A83="","",COUNTIF('Verification Items'!$A$5:$A$104,$A83))</f>
        <v/>
      </c>
      <c r="H83" s="8">
        <f>IF($A83="","",COUNTIFS('Verification Items'!$A$5:$A$104,$A83,'Verification Items'!$O$5:$O$104,"Verified"))</f>
        <v/>
      </c>
      <c r="I83" s="18">
        <f>IF(OR($A83="",$F83=""),"",IFERROR($H83/$F83,""))</f>
        <v/>
      </c>
      <c r="J83" s="8">
        <f>IF($A83="","",IF($F83="","Set required items",IF($G83=0,"Not started",IF(COUNTIFS('Verification Items'!$A$5:$A$104,$A83,'Verification Items'!$O$5:$O$104,"Needs Follow-up")+COUNTIFS('Verification Items'!$A$5:$A$104,$A83,'Verification Items'!$O$5:$O$104,"Unable to Verify")&gt;0,"Human review",IF($H83&gt;=$F83,"Complete","In progress")))))</f>
        <v/>
      </c>
      <c r="K83" s="19" t="n"/>
    </row>
    <row r="84">
      <c r="A84" s="15" t="n"/>
      <c r="B84" s="15" t="n"/>
      <c r="C84" s="15" t="n"/>
      <c r="D84" s="15" t="n"/>
      <c r="E84" s="16" t="n"/>
      <c r="F84" s="17" t="n"/>
      <c r="G84" s="11">
        <f>IF($A84="","",COUNTIF('Verification Items'!$A$5:$A$104,$A84))</f>
        <v/>
      </c>
      <c r="H84" s="11">
        <f>IF($A84="","",COUNTIFS('Verification Items'!$A$5:$A$104,$A84,'Verification Items'!$O$5:$O$104,"Verified"))</f>
        <v/>
      </c>
      <c r="I84" s="20">
        <f>IF(OR($A84="",$F84=""),"",IFERROR($H84/$F84,""))</f>
        <v/>
      </c>
      <c r="J84" s="11">
        <f>IF($A84="","",IF($F84="","Set required items",IF($G84=0,"Not started",IF(COUNTIFS('Verification Items'!$A$5:$A$104,$A84,'Verification Items'!$O$5:$O$104,"Needs Follow-up")+COUNTIFS('Verification Items'!$A$5:$A$104,$A84,'Verification Items'!$O$5:$O$104,"Unable to Verify")&gt;0,"Human review",IF($H84&gt;=$F84,"Complete","In progress")))))</f>
        <v/>
      </c>
      <c r="K84" s="19" t="n"/>
    </row>
    <row r="85">
      <c r="A85" s="15" t="n"/>
      <c r="B85" s="15" t="n"/>
      <c r="C85" s="15" t="n"/>
      <c r="D85" s="15" t="n"/>
      <c r="E85" s="16" t="n"/>
      <c r="F85" s="17" t="n"/>
      <c r="G85" s="8">
        <f>IF($A85="","",COUNTIF('Verification Items'!$A$5:$A$104,$A85))</f>
        <v/>
      </c>
      <c r="H85" s="8">
        <f>IF($A85="","",COUNTIFS('Verification Items'!$A$5:$A$104,$A85,'Verification Items'!$O$5:$O$104,"Verified"))</f>
        <v/>
      </c>
      <c r="I85" s="18">
        <f>IF(OR($A85="",$F85=""),"",IFERROR($H85/$F85,""))</f>
        <v/>
      </c>
      <c r="J85" s="8">
        <f>IF($A85="","",IF($F85="","Set required items",IF($G85=0,"Not started",IF(COUNTIFS('Verification Items'!$A$5:$A$104,$A85,'Verification Items'!$O$5:$O$104,"Needs Follow-up")+COUNTIFS('Verification Items'!$A$5:$A$104,$A85,'Verification Items'!$O$5:$O$104,"Unable to Verify")&gt;0,"Human review",IF($H85&gt;=$F85,"Complete","In progress")))))</f>
        <v/>
      </c>
      <c r="K85" s="19" t="n"/>
    </row>
    <row r="86">
      <c r="A86" s="15" t="n"/>
      <c r="B86" s="15" t="n"/>
      <c r="C86" s="15" t="n"/>
      <c r="D86" s="15" t="n"/>
      <c r="E86" s="16" t="n"/>
      <c r="F86" s="17" t="n"/>
      <c r="G86" s="11">
        <f>IF($A86="","",COUNTIF('Verification Items'!$A$5:$A$104,$A86))</f>
        <v/>
      </c>
      <c r="H86" s="11">
        <f>IF($A86="","",COUNTIFS('Verification Items'!$A$5:$A$104,$A86,'Verification Items'!$O$5:$O$104,"Verified"))</f>
        <v/>
      </c>
      <c r="I86" s="20">
        <f>IF(OR($A86="",$F86=""),"",IFERROR($H86/$F86,""))</f>
        <v/>
      </c>
      <c r="J86" s="11">
        <f>IF($A86="","",IF($F86="","Set required items",IF($G86=0,"Not started",IF(COUNTIFS('Verification Items'!$A$5:$A$104,$A86,'Verification Items'!$O$5:$O$104,"Needs Follow-up")+COUNTIFS('Verification Items'!$A$5:$A$104,$A86,'Verification Items'!$O$5:$O$104,"Unable to Verify")&gt;0,"Human review",IF($H86&gt;=$F86,"Complete","In progress")))))</f>
        <v/>
      </c>
      <c r="K86" s="19" t="n"/>
    </row>
    <row r="87">
      <c r="A87" s="15" t="n"/>
      <c r="B87" s="15" t="n"/>
      <c r="C87" s="15" t="n"/>
      <c r="D87" s="15" t="n"/>
      <c r="E87" s="16" t="n"/>
      <c r="F87" s="17" t="n"/>
      <c r="G87" s="8">
        <f>IF($A87="","",COUNTIF('Verification Items'!$A$5:$A$104,$A87))</f>
        <v/>
      </c>
      <c r="H87" s="8">
        <f>IF($A87="","",COUNTIFS('Verification Items'!$A$5:$A$104,$A87,'Verification Items'!$O$5:$O$104,"Verified"))</f>
        <v/>
      </c>
      <c r="I87" s="18">
        <f>IF(OR($A87="",$F87=""),"",IFERROR($H87/$F87,""))</f>
        <v/>
      </c>
      <c r="J87" s="8">
        <f>IF($A87="","",IF($F87="","Set required items",IF($G87=0,"Not started",IF(COUNTIFS('Verification Items'!$A$5:$A$104,$A87,'Verification Items'!$O$5:$O$104,"Needs Follow-up")+COUNTIFS('Verification Items'!$A$5:$A$104,$A87,'Verification Items'!$O$5:$O$104,"Unable to Verify")&gt;0,"Human review",IF($H87&gt;=$F87,"Complete","In progress")))))</f>
        <v/>
      </c>
      <c r="K87" s="19" t="n"/>
    </row>
    <row r="88">
      <c r="A88" s="15" t="n"/>
      <c r="B88" s="15" t="n"/>
      <c r="C88" s="15" t="n"/>
      <c r="D88" s="15" t="n"/>
      <c r="E88" s="16" t="n"/>
      <c r="F88" s="17" t="n"/>
      <c r="G88" s="11">
        <f>IF($A88="","",COUNTIF('Verification Items'!$A$5:$A$104,$A88))</f>
        <v/>
      </c>
      <c r="H88" s="11">
        <f>IF($A88="","",COUNTIFS('Verification Items'!$A$5:$A$104,$A88,'Verification Items'!$O$5:$O$104,"Verified"))</f>
        <v/>
      </c>
      <c r="I88" s="20">
        <f>IF(OR($A88="",$F88=""),"",IFERROR($H88/$F88,""))</f>
        <v/>
      </c>
      <c r="J88" s="11">
        <f>IF($A88="","",IF($F88="","Set required items",IF($G88=0,"Not started",IF(COUNTIFS('Verification Items'!$A$5:$A$104,$A88,'Verification Items'!$O$5:$O$104,"Needs Follow-up")+COUNTIFS('Verification Items'!$A$5:$A$104,$A88,'Verification Items'!$O$5:$O$104,"Unable to Verify")&gt;0,"Human review",IF($H88&gt;=$F88,"Complete","In progress")))))</f>
        <v/>
      </c>
      <c r="K88" s="19" t="n"/>
    </row>
    <row r="89">
      <c r="A89" s="15" t="n"/>
      <c r="B89" s="15" t="n"/>
      <c r="C89" s="15" t="n"/>
      <c r="D89" s="15" t="n"/>
      <c r="E89" s="16" t="n"/>
      <c r="F89" s="17" t="n"/>
      <c r="G89" s="8">
        <f>IF($A89="","",COUNTIF('Verification Items'!$A$5:$A$104,$A89))</f>
        <v/>
      </c>
      <c r="H89" s="8">
        <f>IF($A89="","",COUNTIFS('Verification Items'!$A$5:$A$104,$A89,'Verification Items'!$O$5:$O$104,"Verified"))</f>
        <v/>
      </c>
      <c r="I89" s="18">
        <f>IF(OR($A89="",$F89=""),"",IFERROR($H89/$F89,""))</f>
        <v/>
      </c>
      <c r="J89" s="8">
        <f>IF($A89="","",IF($F89="","Set required items",IF($G89=0,"Not started",IF(COUNTIFS('Verification Items'!$A$5:$A$104,$A89,'Verification Items'!$O$5:$O$104,"Needs Follow-up")+COUNTIFS('Verification Items'!$A$5:$A$104,$A89,'Verification Items'!$O$5:$O$104,"Unable to Verify")&gt;0,"Human review",IF($H89&gt;=$F89,"Complete","In progress")))))</f>
        <v/>
      </c>
      <c r="K89" s="19" t="n"/>
    </row>
    <row r="90">
      <c r="A90" s="15" t="n"/>
      <c r="B90" s="15" t="n"/>
      <c r="C90" s="15" t="n"/>
      <c r="D90" s="15" t="n"/>
      <c r="E90" s="16" t="n"/>
      <c r="F90" s="17" t="n"/>
      <c r="G90" s="11">
        <f>IF($A90="","",COUNTIF('Verification Items'!$A$5:$A$104,$A90))</f>
        <v/>
      </c>
      <c r="H90" s="11">
        <f>IF($A90="","",COUNTIFS('Verification Items'!$A$5:$A$104,$A90,'Verification Items'!$O$5:$O$104,"Verified"))</f>
        <v/>
      </c>
      <c r="I90" s="20">
        <f>IF(OR($A90="",$F90=""),"",IFERROR($H90/$F90,""))</f>
        <v/>
      </c>
      <c r="J90" s="11">
        <f>IF($A90="","",IF($F90="","Set required items",IF($G90=0,"Not started",IF(COUNTIFS('Verification Items'!$A$5:$A$104,$A90,'Verification Items'!$O$5:$O$104,"Needs Follow-up")+COUNTIFS('Verification Items'!$A$5:$A$104,$A90,'Verification Items'!$O$5:$O$104,"Unable to Verify")&gt;0,"Human review",IF($H90&gt;=$F90,"Complete","In progress")))))</f>
        <v/>
      </c>
      <c r="K90" s="19" t="n"/>
    </row>
    <row r="91">
      <c r="A91" s="15" t="n"/>
      <c r="B91" s="15" t="n"/>
      <c r="C91" s="15" t="n"/>
      <c r="D91" s="15" t="n"/>
      <c r="E91" s="16" t="n"/>
      <c r="F91" s="17" t="n"/>
      <c r="G91" s="8">
        <f>IF($A91="","",COUNTIF('Verification Items'!$A$5:$A$104,$A91))</f>
        <v/>
      </c>
      <c r="H91" s="8">
        <f>IF($A91="","",COUNTIFS('Verification Items'!$A$5:$A$104,$A91,'Verification Items'!$O$5:$O$104,"Verified"))</f>
        <v/>
      </c>
      <c r="I91" s="18">
        <f>IF(OR($A91="",$F91=""),"",IFERROR($H91/$F91,""))</f>
        <v/>
      </c>
      <c r="J91" s="8">
        <f>IF($A91="","",IF($F91="","Set required items",IF($G91=0,"Not started",IF(COUNTIFS('Verification Items'!$A$5:$A$104,$A91,'Verification Items'!$O$5:$O$104,"Needs Follow-up")+COUNTIFS('Verification Items'!$A$5:$A$104,$A91,'Verification Items'!$O$5:$O$104,"Unable to Verify")&gt;0,"Human review",IF($H91&gt;=$F91,"Complete","In progress")))))</f>
        <v/>
      </c>
      <c r="K91" s="19" t="n"/>
    </row>
    <row r="92">
      <c r="A92" s="15" t="n"/>
      <c r="B92" s="15" t="n"/>
      <c r="C92" s="15" t="n"/>
      <c r="D92" s="15" t="n"/>
      <c r="E92" s="16" t="n"/>
      <c r="F92" s="17" t="n"/>
      <c r="G92" s="11">
        <f>IF($A92="","",COUNTIF('Verification Items'!$A$5:$A$104,$A92))</f>
        <v/>
      </c>
      <c r="H92" s="11">
        <f>IF($A92="","",COUNTIFS('Verification Items'!$A$5:$A$104,$A92,'Verification Items'!$O$5:$O$104,"Verified"))</f>
        <v/>
      </c>
      <c r="I92" s="20">
        <f>IF(OR($A92="",$F92=""),"",IFERROR($H92/$F92,""))</f>
        <v/>
      </c>
      <c r="J92" s="11">
        <f>IF($A92="","",IF($F92="","Set required items",IF($G92=0,"Not started",IF(COUNTIFS('Verification Items'!$A$5:$A$104,$A92,'Verification Items'!$O$5:$O$104,"Needs Follow-up")+COUNTIFS('Verification Items'!$A$5:$A$104,$A92,'Verification Items'!$O$5:$O$104,"Unable to Verify")&gt;0,"Human review",IF($H92&gt;=$F92,"Complete","In progress")))))</f>
        <v/>
      </c>
      <c r="K92" s="19" t="n"/>
    </row>
    <row r="93">
      <c r="A93" s="15" t="n"/>
      <c r="B93" s="15" t="n"/>
      <c r="C93" s="15" t="n"/>
      <c r="D93" s="15" t="n"/>
      <c r="E93" s="16" t="n"/>
      <c r="F93" s="17" t="n"/>
      <c r="G93" s="8">
        <f>IF($A93="","",COUNTIF('Verification Items'!$A$5:$A$104,$A93))</f>
        <v/>
      </c>
      <c r="H93" s="8">
        <f>IF($A93="","",COUNTIFS('Verification Items'!$A$5:$A$104,$A93,'Verification Items'!$O$5:$O$104,"Verified"))</f>
        <v/>
      </c>
      <c r="I93" s="18">
        <f>IF(OR($A93="",$F93=""),"",IFERROR($H93/$F93,""))</f>
        <v/>
      </c>
      <c r="J93" s="8">
        <f>IF($A93="","",IF($F93="","Set required items",IF($G93=0,"Not started",IF(COUNTIFS('Verification Items'!$A$5:$A$104,$A93,'Verification Items'!$O$5:$O$104,"Needs Follow-up")+COUNTIFS('Verification Items'!$A$5:$A$104,$A93,'Verification Items'!$O$5:$O$104,"Unable to Verify")&gt;0,"Human review",IF($H93&gt;=$F93,"Complete","In progress")))))</f>
        <v/>
      </c>
      <c r="K93" s="19" t="n"/>
    </row>
    <row r="94">
      <c r="A94" s="15" t="n"/>
      <c r="B94" s="15" t="n"/>
      <c r="C94" s="15" t="n"/>
      <c r="D94" s="15" t="n"/>
      <c r="E94" s="16" t="n"/>
      <c r="F94" s="17" t="n"/>
      <c r="G94" s="11">
        <f>IF($A94="","",COUNTIF('Verification Items'!$A$5:$A$104,$A94))</f>
        <v/>
      </c>
      <c r="H94" s="11">
        <f>IF($A94="","",COUNTIFS('Verification Items'!$A$5:$A$104,$A94,'Verification Items'!$O$5:$O$104,"Verified"))</f>
        <v/>
      </c>
      <c r="I94" s="20">
        <f>IF(OR($A94="",$F94=""),"",IFERROR($H94/$F94,""))</f>
        <v/>
      </c>
      <c r="J94" s="11">
        <f>IF($A94="","",IF($F94="","Set required items",IF($G94=0,"Not started",IF(COUNTIFS('Verification Items'!$A$5:$A$104,$A94,'Verification Items'!$O$5:$O$104,"Needs Follow-up")+COUNTIFS('Verification Items'!$A$5:$A$104,$A94,'Verification Items'!$O$5:$O$104,"Unable to Verify")&gt;0,"Human review",IF($H94&gt;=$F94,"Complete","In progress")))))</f>
        <v/>
      </c>
      <c r="K94" s="19" t="n"/>
    </row>
    <row r="95">
      <c r="A95" s="15" t="n"/>
      <c r="B95" s="15" t="n"/>
      <c r="C95" s="15" t="n"/>
      <c r="D95" s="15" t="n"/>
      <c r="E95" s="16" t="n"/>
      <c r="F95" s="17" t="n"/>
      <c r="G95" s="8">
        <f>IF($A95="","",COUNTIF('Verification Items'!$A$5:$A$104,$A95))</f>
        <v/>
      </c>
      <c r="H95" s="8">
        <f>IF($A95="","",COUNTIFS('Verification Items'!$A$5:$A$104,$A95,'Verification Items'!$O$5:$O$104,"Verified"))</f>
        <v/>
      </c>
      <c r="I95" s="18">
        <f>IF(OR($A95="",$F95=""),"",IFERROR($H95/$F95,""))</f>
        <v/>
      </c>
      <c r="J95" s="8">
        <f>IF($A95="","",IF($F95="","Set required items",IF($G95=0,"Not started",IF(COUNTIFS('Verification Items'!$A$5:$A$104,$A95,'Verification Items'!$O$5:$O$104,"Needs Follow-up")+COUNTIFS('Verification Items'!$A$5:$A$104,$A95,'Verification Items'!$O$5:$O$104,"Unable to Verify")&gt;0,"Human review",IF($H95&gt;=$F95,"Complete","In progress")))))</f>
        <v/>
      </c>
      <c r="K95" s="19" t="n"/>
    </row>
    <row r="96">
      <c r="A96" s="15" t="n"/>
      <c r="B96" s="15" t="n"/>
      <c r="C96" s="15" t="n"/>
      <c r="D96" s="15" t="n"/>
      <c r="E96" s="16" t="n"/>
      <c r="F96" s="17" t="n"/>
      <c r="G96" s="11">
        <f>IF($A96="","",COUNTIF('Verification Items'!$A$5:$A$104,$A96))</f>
        <v/>
      </c>
      <c r="H96" s="11">
        <f>IF($A96="","",COUNTIFS('Verification Items'!$A$5:$A$104,$A96,'Verification Items'!$O$5:$O$104,"Verified"))</f>
        <v/>
      </c>
      <c r="I96" s="20">
        <f>IF(OR($A96="",$F96=""),"",IFERROR($H96/$F96,""))</f>
        <v/>
      </c>
      <c r="J96" s="11">
        <f>IF($A96="","",IF($F96="","Set required items",IF($G96=0,"Not started",IF(COUNTIFS('Verification Items'!$A$5:$A$104,$A96,'Verification Items'!$O$5:$O$104,"Needs Follow-up")+COUNTIFS('Verification Items'!$A$5:$A$104,$A96,'Verification Items'!$O$5:$O$104,"Unable to Verify")&gt;0,"Human review",IF($H96&gt;=$F96,"Complete","In progress")))))</f>
        <v/>
      </c>
      <c r="K96" s="19" t="n"/>
    </row>
    <row r="97">
      <c r="A97" s="15" t="n"/>
      <c r="B97" s="15" t="n"/>
      <c r="C97" s="15" t="n"/>
      <c r="D97" s="15" t="n"/>
      <c r="E97" s="16" t="n"/>
      <c r="F97" s="17" t="n"/>
      <c r="G97" s="8">
        <f>IF($A97="","",COUNTIF('Verification Items'!$A$5:$A$104,$A97))</f>
        <v/>
      </c>
      <c r="H97" s="8">
        <f>IF($A97="","",COUNTIFS('Verification Items'!$A$5:$A$104,$A97,'Verification Items'!$O$5:$O$104,"Verified"))</f>
        <v/>
      </c>
      <c r="I97" s="18">
        <f>IF(OR($A97="",$F97=""),"",IFERROR($H97/$F97,""))</f>
        <v/>
      </c>
      <c r="J97" s="8">
        <f>IF($A97="","",IF($F97="","Set required items",IF($G97=0,"Not started",IF(COUNTIFS('Verification Items'!$A$5:$A$104,$A97,'Verification Items'!$O$5:$O$104,"Needs Follow-up")+COUNTIFS('Verification Items'!$A$5:$A$104,$A97,'Verification Items'!$O$5:$O$104,"Unable to Verify")&gt;0,"Human review",IF($H97&gt;=$F97,"Complete","In progress")))))</f>
        <v/>
      </c>
      <c r="K97" s="19" t="n"/>
    </row>
    <row r="98">
      <c r="A98" s="15" t="n"/>
      <c r="B98" s="15" t="n"/>
      <c r="C98" s="15" t="n"/>
      <c r="D98" s="15" t="n"/>
      <c r="E98" s="16" t="n"/>
      <c r="F98" s="17" t="n"/>
      <c r="G98" s="11">
        <f>IF($A98="","",COUNTIF('Verification Items'!$A$5:$A$104,$A98))</f>
        <v/>
      </c>
      <c r="H98" s="11">
        <f>IF($A98="","",COUNTIFS('Verification Items'!$A$5:$A$104,$A98,'Verification Items'!$O$5:$O$104,"Verified"))</f>
        <v/>
      </c>
      <c r="I98" s="20">
        <f>IF(OR($A98="",$F98=""),"",IFERROR($H98/$F98,""))</f>
        <v/>
      </c>
      <c r="J98" s="11">
        <f>IF($A98="","",IF($F98="","Set required items",IF($G98=0,"Not started",IF(COUNTIFS('Verification Items'!$A$5:$A$104,$A98,'Verification Items'!$O$5:$O$104,"Needs Follow-up")+COUNTIFS('Verification Items'!$A$5:$A$104,$A98,'Verification Items'!$O$5:$O$104,"Unable to Verify")&gt;0,"Human review",IF($H98&gt;=$F98,"Complete","In progress")))))</f>
        <v/>
      </c>
      <c r="K98" s="19" t="n"/>
    </row>
    <row r="99">
      <c r="A99" s="15" t="n"/>
      <c r="B99" s="15" t="n"/>
      <c r="C99" s="15" t="n"/>
      <c r="D99" s="15" t="n"/>
      <c r="E99" s="16" t="n"/>
      <c r="F99" s="17" t="n"/>
      <c r="G99" s="8">
        <f>IF($A99="","",COUNTIF('Verification Items'!$A$5:$A$104,$A99))</f>
        <v/>
      </c>
      <c r="H99" s="8">
        <f>IF($A99="","",COUNTIFS('Verification Items'!$A$5:$A$104,$A99,'Verification Items'!$O$5:$O$104,"Verified"))</f>
        <v/>
      </c>
      <c r="I99" s="18">
        <f>IF(OR($A99="",$F99=""),"",IFERROR($H99/$F99,""))</f>
        <v/>
      </c>
      <c r="J99" s="8">
        <f>IF($A99="","",IF($F99="","Set required items",IF($G99=0,"Not started",IF(COUNTIFS('Verification Items'!$A$5:$A$104,$A99,'Verification Items'!$O$5:$O$104,"Needs Follow-up")+COUNTIFS('Verification Items'!$A$5:$A$104,$A99,'Verification Items'!$O$5:$O$104,"Unable to Verify")&gt;0,"Human review",IF($H99&gt;=$F99,"Complete","In progress")))))</f>
        <v/>
      </c>
      <c r="K99" s="19" t="n"/>
    </row>
    <row r="100">
      <c r="A100" s="15" t="n"/>
      <c r="B100" s="15" t="n"/>
      <c r="C100" s="15" t="n"/>
      <c r="D100" s="15" t="n"/>
      <c r="E100" s="16" t="n"/>
      <c r="F100" s="17" t="n"/>
      <c r="G100" s="11">
        <f>IF($A100="","",COUNTIF('Verification Items'!$A$5:$A$104,$A100))</f>
        <v/>
      </c>
      <c r="H100" s="11">
        <f>IF($A100="","",COUNTIFS('Verification Items'!$A$5:$A$104,$A100,'Verification Items'!$O$5:$O$104,"Verified"))</f>
        <v/>
      </c>
      <c r="I100" s="20">
        <f>IF(OR($A100="",$F100=""),"",IFERROR($H100/$F100,""))</f>
        <v/>
      </c>
      <c r="J100" s="11">
        <f>IF($A100="","",IF($F100="","Set required items",IF($G100=0,"Not started",IF(COUNTIFS('Verification Items'!$A$5:$A$104,$A100,'Verification Items'!$O$5:$O$104,"Needs Follow-up")+COUNTIFS('Verification Items'!$A$5:$A$104,$A100,'Verification Items'!$O$5:$O$104,"Unable to Verify")&gt;0,"Human review",IF($H100&gt;=$F100,"Complete","In progress")))))</f>
        <v/>
      </c>
      <c r="K100" s="19" t="n"/>
    </row>
    <row r="101">
      <c r="A101" s="15" t="n"/>
      <c r="B101" s="15" t="n"/>
      <c r="C101" s="15" t="n"/>
      <c r="D101" s="15" t="n"/>
      <c r="E101" s="16" t="n"/>
      <c r="F101" s="17" t="n"/>
      <c r="G101" s="8">
        <f>IF($A101="","",COUNTIF('Verification Items'!$A$5:$A$104,$A101))</f>
        <v/>
      </c>
      <c r="H101" s="8">
        <f>IF($A101="","",COUNTIFS('Verification Items'!$A$5:$A$104,$A101,'Verification Items'!$O$5:$O$104,"Verified"))</f>
        <v/>
      </c>
      <c r="I101" s="18">
        <f>IF(OR($A101="",$F101=""),"",IFERROR($H101/$F101,""))</f>
        <v/>
      </c>
      <c r="J101" s="8">
        <f>IF($A101="","",IF($F101="","Set required items",IF($G101=0,"Not started",IF(COUNTIFS('Verification Items'!$A$5:$A$104,$A101,'Verification Items'!$O$5:$O$104,"Needs Follow-up")+COUNTIFS('Verification Items'!$A$5:$A$104,$A101,'Verification Items'!$O$5:$O$104,"Unable to Verify")&gt;0,"Human review",IF($H101&gt;=$F101,"Complete","In progress")))))</f>
        <v/>
      </c>
      <c r="K101" s="19" t="n"/>
    </row>
    <row r="102">
      <c r="A102" s="15" t="n"/>
      <c r="B102" s="15" t="n"/>
      <c r="C102" s="15" t="n"/>
      <c r="D102" s="15" t="n"/>
      <c r="E102" s="16" t="n"/>
      <c r="F102" s="17" t="n"/>
      <c r="G102" s="11">
        <f>IF($A102="","",COUNTIF('Verification Items'!$A$5:$A$104,$A102))</f>
        <v/>
      </c>
      <c r="H102" s="11">
        <f>IF($A102="","",COUNTIFS('Verification Items'!$A$5:$A$104,$A102,'Verification Items'!$O$5:$O$104,"Verified"))</f>
        <v/>
      </c>
      <c r="I102" s="20">
        <f>IF(OR($A102="",$F102=""),"",IFERROR($H102/$F102,""))</f>
        <v/>
      </c>
      <c r="J102" s="11">
        <f>IF($A102="","",IF($F102="","Set required items",IF($G102=0,"Not started",IF(COUNTIFS('Verification Items'!$A$5:$A$104,$A102,'Verification Items'!$O$5:$O$104,"Needs Follow-up")+COUNTIFS('Verification Items'!$A$5:$A$104,$A102,'Verification Items'!$O$5:$O$104,"Unable to Verify")&gt;0,"Human review",IF($H102&gt;=$F102,"Complete","In progress")))))</f>
        <v/>
      </c>
      <c r="K102" s="19" t="n"/>
    </row>
    <row r="103">
      <c r="A103" s="15" t="n"/>
      <c r="B103" s="15" t="n"/>
      <c r="C103" s="15" t="n"/>
      <c r="D103" s="15" t="n"/>
      <c r="E103" s="16" t="n"/>
      <c r="F103" s="17" t="n"/>
      <c r="G103" s="8">
        <f>IF($A103="","",COUNTIF('Verification Items'!$A$5:$A$104,$A103))</f>
        <v/>
      </c>
      <c r="H103" s="8">
        <f>IF($A103="","",COUNTIFS('Verification Items'!$A$5:$A$104,$A103,'Verification Items'!$O$5:$O$104,"Verified"))</f>
        <v/>
      </c>
      <c r="I103" s="18">
        <f>IF(OR($A103="",$F103=""),"",IFERROR($H103/$F103,""))</f>
        <v/>
      </c>
      <c r="J103" s="8">
        <f>IF($A103="","",IF($F103="","Set required items",IF($G103=0,"Not started",IF(COUNTIFS('Verification Items'!$A$5:$A$104,$A103,'Verification Items'!$O$5:$O$104,"Needs Follow-up")+COUNTIFS('Verification Items'!$A$5:$A$104,$A103,'Verification Items'!$O$5:$O$104,"Unable to Verify")&gt;0,"Human review",IF($H103&gt;=$F103,"Complete","In progress")))))</f>
        <v/>
      </c>
      <c r="K103" s="19" t="n"/>
    </row>
    <row r="104">
      <c r="A104" s="15" t="n"/>
      <c r="B104" s="15" t="n"/>
      <c r="C104" s="15" t="n"/>
      <c r="D104" s="15" t="n"/>
      <c r="E104" s="16" t="n"/>
      <c r="F104" s="17" t="n"/>
      <c r="G104" s="11">
        <f>IF($A104="","",COUNTIF('Verification Items'!$A$5:$A$104,$A104))</f>
        <v/>
      </c>
      <c r="H104" s="11">
        <f>IF($A104="","",COUNTIFS('Verification Items'!$A$5:$A$104,$A104,'Verification Items'!$O$5:$O$104,"Verified"))</f>
        <v/>
      </c>
      <c r="I104" s="20">
        <f>IF(OR($A104="",$F104=""),"",IFERROR($H104/$F104,""))</f>
        <v/>
      </c>
      <c r="J104" s="11">
        <f>IF($A104="","",IF($F104="","Set required items",IF($G104=0,"Not started",IF(COUNTIFS('Verification Items'!$A$5:$A$104,$A104,'Verification Items'!$O$5:$O$104,"Needs Follow-up")+COUNTIFS('Verification Items'!$A$5:$A$104,$A104,'Verification Items'!$O$5:$O$104,"Unable to Verify")&gt;0,"Human review",IF($H104&gt;=$F104,"Complete","In progress")))))</f>
        <v/>
      </c>
      <c r="K104" s="19" t="n"/>
    </row>
  </sheetData>
  <autoFilter ref="A4:K104"/>
  <mergeCells count="1">
    <mergeCell ref="A1:K1"/>
  </mergeCells>
  <conditionalFormatting sqref="J5:J104">
    <cfRule type="expression" priority="1" dxfId="0">
      <formula>$J5="Complete"</formula>
    </cfRule>
    <cfRule type="expression" priority="2" dxfId="1">
      <formula>OR($J5="Human review",$J5="Set required items")</formula>
    </cfRule>
  </conditionalFormatting>
  <dataValidations count="3">
    <dataValidation sqref="A5:A104" showDropDown="0" showInputMessage="1" showErrorMessage="1" allowBlank="0" errorTitle="Duplicate applicant ID" error="Use a unique applicant ID." promptTitle="Applicant ID" prompt="Enter a unique internal applicant ID." type="custom">
      <formula1>OR(A5="",COUNTIF($A$5:$A$104,A5)=1)</formula1>
    </dataValidation>
    <dataValidation sqref="E5:E104" showDropDown="0" showInputMessage="0" showErrorMessage="1" allowBlank="0" errorTitle="Check tenancy date" error="Enter a date within the displayed planning horizon." type="date" operator="between">
      <formula1>DATE(YEAR(TODAY())-5,1,1)</formula1>
      <formula2>DATE(YEAR(TODAY())+10,12,31)</formula2>
    </dataValidation>
    <dataValidation sqref="F5:F104" showDropDown="0" showInputMessage="1" showErrorMessage="1" allowBlank="0" errorTitle="Check required item count" error="Enter a whole number within the editable maximum." promptTitle="Required items" prompt="Enter the number of user-requested verification items." type="whole" operator="between">
      <formula1>1</formula1>
      <formula2>INDIRECT("Assumptions!$B$12")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zoomScale="8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7" customWidth="1" min="2" max="2"/>
    <col width="29" customWidth="1" min="3" max="3"/>
    <col width="12" customWidth="1" min="4" max="4"/>
    <col width="29" customWidth="1" min="5" max="5"/>
    <col width="23" customWidth="1" min="6" max="6"/>
    <col width="19" customWidth="1" min="7" max="7"/>
    <col width="18" customWidth="1" min="8" max="8"/>
    <col width="19" customWidth="1" min="9" max="9"/>
    <col width="32" customWidth="1" min="10" max="10"/>
    <col width="17" customWidth="1" min="11" max="11"/>
    <col width="16" customWidth="1" min="12" max="12"/>
    <col width="16" customWidth="1" min="13" max="13"/>
    <col width="16" customWidth="1" min="14" max="14"/>
    <col width="20" customWidth="1" min="15" max="15"/>
    <col width="16" customWidth="1" min="16" max="16"/>
    <col width="28" customWidth="1" min="17" max="17"/>
    <col width="22" customWidth="1" min="18" max="18"/>
    <col width="34" customWidth="1" min="19" max="19"/>
  </cols>
  <sheetData>
    <row r="1" ht="28" customHeight="1">
      <c r="A1" s="1" t="inlineStr">
        <is>
          <t>Income Verification Items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3" t="n"/>
    </row>
    <row r="2" ht="24" customHeight="1">
      <c r="A2" s="4" t="inlineStr">
        <is>
          <t>Enter one row per requested income item. Monthly equivalents are per item and should not be added when multiple items describe the same income.</t>
        </is>
      </c>
    </row>
    <row r="3"/>
    <row r="4" ht="31" customHeight="1">
      <c r="A4" s="5" t="inlineStr">
        <is>
          <t>Applicant ID</t>
        </is>
      </c>
      <c r="B4" s="5" t="inlineStr">
        <is>
          <t>Applicant Name</t>
        </is>
      </c>
      <c r="C4" s="5" t="inlineStr">
        <is>
          <t>Property</t>
        </is>
      </c>
      <c r="D4" s="5" t="inlineStr">
        <is>
          <t>Unit</t>
        </is>
      </c>
      <c r="E4" s="5" t="inlineStr">
        <is>
          <t>Income Description</t>
        </is>
      </c>
      <c r="F4" s="5" t="inlineStr">
        <is>
          <t>Document / Item</t>
        </is>
      </c>
      <c r="G4" s="5" t="inlineStr">
        <is>
          <t>Period Gross Amount</t>
        </is>
      </c>
      <c r="H4" s="5" t="inlineStr">
        <is>
          <t>Frequency</t>
        </is>
      </c>
      <c r="I4" s="5" t="inlineStr">
        <is>
          <t>Monthly Equivalent</t>
        </is>
      </c>
      <c r="J4" s="5" t="inlineStr">
        <is>
          <t>Verification Contact</t>
        </is>
      </c>
      <c r="K4" s="5" t="inlineStr">
        <is>
          <t>Contact Method</t>
        </is>
      </c>
      <c r="L4" s="5" t="inlineStr">
        <is>
          <t>Requested Date</t>
        </is>
      </c>
      <c r="M4" s="5" t="inlineStr">
        <is>
          <t>Received Date</t>
        </is>
      </c>
      <c r="N4" s="5" t="inlineStr">
        <is>
          <t>Checked Date</t>
        </is>
      </c>
      <c r="O4" s="5" t="inlineStr">
        <is>
          <t>Status</t>
        </is>
      </c>
      <c r="P4" s="5" t="inlineStr">
        <is>
          <t>Follow-Up Date</t>
        </is>
      </c>
      <c r="Q4" s="5" t="inlineStr">
        <is>
          <t>Responsibility</t>
        </is>
      </c>
      <c r="R4" s="5" t="inlineStr">
        <is>
          <t>Review Alert</t>
        </is>
      </c>
      <c r="S4" s="5" t="inlineStr">
        <is>
          <t>Notes</t>
        </is>
      </c>
    </row>
    <row r="5">
      <c r="A5" s="15" t="inlineStr">
        <is>
          <t>FAKE-APP-001</t>
        </is>
      </c>
      <c r="B5" s="7">
        <f>IF($A5="","",IFERROR(VLOOKUP($A5,Applicants!$A$5:$D$104,2,FALSE),""))</f>
        <v/>
      </c>
      <c r="C5" s="7">
        <f>IF($A5="","",IFERROR(VLOOKUP($A5,Applicants!$A$5:$D$104,3,FALSE),""))</f>
        <v/>
      </c>
      <c r="D5" s="8">
        <f>IF($A5="","",IFERROR(VLOOKUP($A5,Applicants!$A$5:$D$104,4,FALSE),""))</f>
        <v/>
      </c>
      <c r="E5" s="19" t="inlineStr">
        <is>
          <t>Fictional Lantern Paper Co. wages</t>
        </is>
      </c>
      <c r="F5" s="19" t="inlineStr">
        <is>
          <t>Recent pay statement</t>
        </is>
      </c>
      <c r="G5" s="21" t="n">
        <v>1850</v>
      </c>
      <c r="H5" s="17" t="inlineStr">
        <is>
          <t>Every two weeks</t>
        </is>
      </c>
      <c r="I5" s="22">
        <f>IF(OR($A5="",$G5="",$H5=""),"",IFERROR($G5*VLOOKUP($H5,Assumptions!$A$4:$B$8,2,FALSE),""))</f>
        <v/>
      </c>
      <c r="J5" s="19" t="inlineStr">
        <is>
          <t>Fictional Lantern Paper Payroll Desk</t>
        </is>
      </c>
      <c r="K5" s="17" t="inlineStr">
        <is>
          <t>Email</t>
        </is>
      </c>
      <c r="L5" s="16" t="n">
        <v>46251</v>
      </c>
      <c r="M5" s="16" t="n">
        <v>46254</v>
      </c>
      <c r="N5" s="16" t="n">
        <v>46255</v>
      </c>
      <c r="O5" s="17" t="inlineStr">
        <is>
          <t>Verified</t>
        </is>
      </c>
      <c r="P5" s="16" t="n"/>
      <c r="Q5" s="17" t="inlineStr">
        <is>
          <t>Fictional Leasing Coordinator</t>
        </is>
      </c>
      <c r="R5" s="8">
        <f>IF($A5="","",IF($O5="Verified","",IF($O5="Unable to Verify","Human review",IF($O5="Needs Follow-up",IF($P5="","Add follow-up date",IF($P5&lt;TODAY(),"Follow-up overdue",IF($P5&lt;=TODAY()+Assumptions!$B$13,"Follow-up soon",""))),IF(AND($L5&lt;&gt;"",$M5="",TODAY()-$L5&gt;=Assumptions!$B$14),"Check requested item","")))))</f>
        <v/>
      </c>
      <c r="S5" s="19" t="inlineStr">
        <is>
          <t>Fictional sample statement matched the entered period amount.</t>
        </is>
      </c>
    </row>
    <row r="6">
      <c r="A6" s="15" t="inlineStr">
        <is>
          <t>FAKE-APP-001</t>
        </is>
      </c>
      <c r="B6" s="10">
        <f>IF($A6="","",IFERROR(VLOOKUP($A6,Applicants!$A$5:$D$104,2,FALSE),""))</f>
        <v/>
      </c>
      <c r="C6" s="10">
        <f>IF($A6="","",IFERROR(VLOOKUP($A6,Applicants!$A$5:$D$104,3,FALSE),""))</f>
        <v/>
      </c>
      <c r="D6" s="11">
        <f>IF($A6="","",IFERROR(VLOOKUP($A6,Applicants!$A$5:$D$104,4,FALSE),""))</f>
        <v/>
      </c>
      <c r="E6" s="19" t="inlineStr">
        <is>
          <t>Fictional Lantern Paper Co. wages</t>
        </is>
      </c>
      <c r="F6" s="19" t="inlineStr">
        <is>
          <t>Employer verification</t>
        </is>
      </c>
      <c r="G6" s="21" t="n">
        <v>4008.33</v>
      </c>
      <c r="H6" s="17" t="inlineStr">
        <is>
          <t>Monthly</t>
        </is>
      </c>
      <c r="I6" s="23">
        <f>IF(OR($A6="",$G6="",$H6=""),"",IFERROR($G6*VLOOKUP($H6,Assumptions!$A$4:$B$8,2,FALSE),""))</f>
        <v/>
      </c>
      <c r="J6" s="19" t="inlineStr">
        <is>
          <t>Fictional Lantern Paper HR Desk</t>
        </is>
      </c>
      <c r="K6" s="17" t="inlineStr">
        <is>
          <t>Phone</t>
        </is>
      </c>
      <c r="L6" s="16" t="n">
        <v>46252</v>
      </c>
      <c r="M6" s="16" t="n">
        <v>46256</v>
      </c>
      <c r="N6" s="16" t="n">
        <v>46257</v>
      </c>
      <c r="O6" s="17" t="inlineStr">
        <is>
          <t>Verified</t>
        </is>
      </c>
      <c r="P6" s="16" t="n"/>
      <c r="Q6" s="17" t="inlineStr">
        <is>
          <t>Fictional Review Team</t>
        </is>
      </c>
      <c r="R6" s="11">
        <f>IF($A6="","",IF($O6="Verified","",IF($O6="Unable to Verify","Human review",IF($O6="Needs Follow-up",IF($P6="","Add follow-up date",IF($P6&lt;TODAY(),"Follow-up overdue",IF($P6&lt;=TODAY()+Assumptions!$B$13,"Follow-up soon",""))),IF(AND($L6&lt;&gt;"",$M6="",TODAY()-$L6&gt;=Assumptions!$B$14),"Check requested item","")))))</f>
        <v/>
      </c>
      <c r="S6" s="19" t="inlineStr">
        <is>
          <t>Fictional sample employer response recorded for human review.</t>
        </is>
      </c>
    </row>
    <row r="7">
      <c r="A7" s="15" t="inlineStr">
        <is>
          <t>FAKE-APP-002</t>
        </is>
      </c>
      <c r="B7" s="7">
        <f>IF($A7="","",IFERROR(VLOOKUP($A7,Applicants!$A$5:$D$104,2,FALSE),""))</f>
        <v/>
      </c>
      <c r="C7" s="7">
        <f>IF($A7="","",IFERROR(VLOOKUP($A7,Applicants!$A$5:$D$104,3,FALSE),""))</f>
        <v/>
      </c>
      <c r="D7" s="8">
        <f>IF($A7="","",IFERROR(VLOOKUP($A7,Applicants!$A$5:$D$104,4,FALSE),""))</f>
        <v/>
      </c>
      <c r="E7" s="19" t="inlineStr">
        <is>
          <t>Fictional Nimbus Workshop wages</t>
        </is>
      </c>
      <c r="F7" s="19" t="inlineStr">
        <is>
          <t>Recent pay statement</t>
        </is>
      </c>
      <c r="G7" s="21" t="n">
        <v>1125</v>
      </c>
      <c r="H7" s="17" t="inlineStr">
        <is>
          <t>Weekly</t>
        </is>
      </c>
      <c r="I7" s="22">
        <f>IF(OR($A7="",$G7="",$H7=""),"",IFERROR($G7*VLOOKUP($H7,Assumptions!$A$4:$B$8,2,FALSE),""))</f>
        <v/>
      </c>
      <c r="J7" s="19" t="inlineStr">
        <is>
          <t>Fictional Nimbus Workshop Payroll Desk</t>
        </is>
      </c>
      <c r="K7" s="17" t="inlineStr">
        <is>
          <t>Email</t>
        </is>
      </c>
      <c r="L7" s="16" t="n">
        <v>46268</v>
      </c>
      <c r="M7" s="16" t="n"/>
      <c r="N7" s="16" t="n"/>
      <c r="O7" s="17" t="inlineStr">
        <is>
          <t>Requested</t>
        </is>
      </c>
      <c r="P7" s="16" t="n">
        <v>46276</v>
      </c>
      <c r="Q7" s="17" t="inlineStr">
        <is>
          <t>Fictional Leasing Coordinator</t>
        </is>
      </c>
      <c r="R7" s="8">
        <f>IF($A7="","",IF($O7="Verified","",IF($O7="Unable to Verify","Human review",IF($O7="Needs Follow-up",IF($P7="","Add follow-up date",IF($P7&lt;TODAY(),"Follow-up overdue",IF($P7&lt;=TODAY()+Assumptions!$B$13,"Follow-up soon",""))),IF(AND($L7&lt;&gt;"",$M7="",TODAY()-$L7&gt;=Assumptions!$B$14),"Check requested item","")))))</f>
        <v/>
      </c>
      <c r="S7" s="19" t="inlineStr">
        <is>
          <t>Fictional sample request is at the editable age-alert boundary.</t>
        </is>
      </c>
    </row>
    <row r="8">
      <c r="A8" s="15" t="inlineStr">
        <is>
          <t>FAKE-APP-002</t>
        </is>
      </c>
      <c r="B8" s="10">
        <f>IF($A8="","",IFERROR(VLOOKUP($A8,Applicants!$A$5:$D$104,2,FALSE),""))</f>
        <v/>
      </c>
      <c r="C8" s="10">
        <f>IF($A8="","",IFERROR(VLOOKUP($A8,Applicants!$A$5:$D$104,3,FALSE),""))</f>
        <v/>
      </c>
      <c r="D8" s="11">
        <f>IF($A8="","",IFERROR(VLOOKUP($A8,Applicants!$A$5:$D$104,4,FALSE),""))</f>
        <v/>
      </c>
      <c r="E8" s="19" t="inlineStr">
        <is>
          <t>Fictional Nimbus Workshop wages</t>
        </is>
      </c>
      <c r="F8" s="19" t="inlineStr">
        <is>
          <t>Employer verification</t>
        </is>
      </c>
      <c r="G8" s="21" t="n">
        <v>4875</v>
      </c>
      <c r="H8" s="17" t="inlineStr">
        <is>
          <t>Monthly</t>
        </is>
      </c>
      <c r="I8" s="23">
        <f>IF(OR($A8="",$G8="",$H8=""),"",IFERROR($G8*VLOOKUP($H8,Assumptions!$A$4:$B$8,2,FALSE),""))</f>
        <v/>
      </c>
      <c r="J8" s="19" t="inlineStr">
        <is>
          <t>Fictional Nimbus Workshop HR Desk</t>
        </is>
      </c>
      <c r="K8" s="17" t="inlineStr">
        <is>
          <t>Phone</t>
        </is>
      </c>
      <c r="L8" s="16" t="n">
        <v>46265</v>
      </c>
      <c r="M8" s="16" t="n">
        <v>46272</v>
      </c>
      <c r="N8" s="16" t="n"/>
      <c r="O8" s="17" t="inlineStr">
        <is>
          <t>Received</t>
        </is>
      </c>
      <c r="P8" s="16" t="n">
        <v>46277</v>
      </c>
      <c r="Q8" s="17" t="inlineStr">
        <is>
          <t>Fictional Review Team</t>
        </is>
      </c>
      <c r="R8" s="11">
        <f>IF($A8="","",IF($O8="Verified","",IF($O8="Unable to Verify","Human review",IF($O8="Needs Follow-up",IF($P8="","Add follow-up date",IF($P8&lt;TODAY(),"Follow-up overdue",IF($P8&lt;=TODAY()+Assumptions!$B$13,"Follow-up soon",""))),IF(AND($L8&lt;&gt;"",$M8="",TODAY()-$L8&gt;=Assumptions!$B$14),"Check requested item","")))))</f>
        <v/>
      </c>
      <c r="S8" s="19" t="inlineStr">
        <is>
          <t>Fictional sample response received but not yet checked.</t>
        </is>
      </c>
    </row>
    <row r="9">
      <c r="A9" s="15" t="inlineStr">
        <is>
          <t>FAKE-APP-003</t>
        </is>
      </c>
      <c r="B9" s="7">
        <f>IF($A9="","",IFERROR(VLOOKUP($A9,Applicants!$A$5:$D$104,2,FALSE),""))</f>
        <v/>
      </c>
      <c r="C9" s="7">
        <f>IF($A9="","",IFERROR(VLOOKUP($A9,Applicants!$A$5:$D$104,3,FALSE),""))</f>
        <v/>
      </c>
      <c r="D9" s="8">
        <f>IF($A9="","",IFERROR(VLOOKUP($A9,Applicants!$A$5:$D$104,4,FALSE),""))</f>
        <v/>
      </c>
      <c r="E9" s="19" t="inlineStr">
        <is>
          <t>Fictional Aurora Benefit income</t>
        </is>
      </c>
      <c r="F9" s="19" t="inlineStr">
        <is>
          <t>Benefit statement</t>
        </is>
      </c>
      <c r="G9" s="21" t="n">
        <v>31200</v>
      </c>
      <c r="H9" s="17" t="inlineStr">
        <is>
          <t>Annual</t>
        </is>
      </c>
      <c r="I9" s="22">
        <f>IF(OR($A9="",$G9="",$H9=""),"",IFERROR($G9*VLOOKUP($H9,Assumptions!$A$4:$B$8,2,FALSE),""))</f>
        <v/>
      </c>
      <c r="J9" s="19" t="inlineStr">
        <is>
          <t>Fictional Aurora Benefit Office</t>
        </is>
      </c>
      <c r="K9" s="17" t="inlineStr">
        <is>
          <t>Mail</t>
        </is>
      </c>
      <c r="L9" s="16" t="n">
        <v>46258</v>
      </c>
      <c r="M9" s="16" t="n">
        <v>46262</v>
      </c>
      <c r="N9" s="16" t="n">
        <v>46263</v>
      </c>
      <c r="O9" s="17" t="inlineStr">
        <is>
          <t>Verified</t>
        </is>
      </c>
      <c r="P9" s="16" t="n"/>
      <c r="Q9" s="17" t="inlineStr">
        <is>
          <t>Fictional Property Manager</t>
        </is>
      </c>
      <c r="R9" s="8">
        <f>IF($A9="","",IF($O9="Verified","",IF($O9="Unable to Verify","Human review",IF($O9="Needs Follow-up",IF($P9="","Add follow-up date",IF($P9&lt;TODAY(),"Follow-up overdue",IF($P9&lt;=TODAY()+Assumptions!$B$13,"Follow-up soon",""))),IF(AND($L9&lt;&gt;"",$M9="",TODAY()-$L9&gt;=Assumptions!$B$14),"Check requested item","")))))</f>
        <v/>
      </c>
      <c r="S9" s="19" t="inlineStr">
        <is>
          <t>Fictional sample annual amount converted to a monthly equivalent.</t>
        </is>
      </c>
    </row>
    <row r="10">
      <c r="A10" s="15" t="inlineStr">
        <is>
          <t>FAKE-APP-004</t>
        </is>
      </c>
      <c r="B10" s="10">
        <f>IF($A10="","",IFERROR(VLOOKUP($A10,Applicants!$A$5:$D$104,2,FALSE),""))</f>
        <v/>
      </c>
      <c r="C10" s="10">
        <f>IF($A10="","",IFERROR(VLOOKUP($A10,Applicants!$A$5:$D$104,3,FALSE),""))</f>
        <v/>
      </c>
      <c r="D10" s="11">
        <f>IF($A10="","",IFERROR(VLOOKUP($A10,Applicants!$A$5:$D$104,4,FALSE),""))</f>
        <v/>
      </c>
      <c r="E10" s="19" t="inlineStr">
        <is>
          <t>Fictional Marigold Market seasonal wages</t>
        </is>
      </c>
      <c r="F10" s="19" t="inlineStr">
        <is>
          <t>Recent pay statement</t>
        </is>
      </c>
      <c r="G10" s="21" t="n">
        <v>1800</v>
      </c>
      <c r="H10" s="17" t="inlineStr">
        <is>
          <t>Twice monthly</t>
        </is>
      </c>
      <c r="I10" s="23">
        <f>IF(OR($A10="",$G10="",$H10=""),"",IFERROR($G10*VLOOKUP($H10,Assumptions!$A$4:$B$8,2,FALSE),""))</f>
        <v/>
      </c>
      <c r="J10" s="19" t="inlineStr">
        <is>
          <t>Fictional Marigold Market Payroll Desk</t>
        </is>
      </c>
      <c r="K10" s="17" t="inlineStr">
        <is>
          <t>Email</t>
        </is>
      </c>
      <c r="L10" s="16" t="n">
        <v>46261</v>
      </c>
      <c r="M10" s="16" t="n">
        <v>46264</v>
      </c>
      <c r="N10" s="16" t="n">
        <v>46266</v>
      </c>
      <c r="O10" s="17" t="inlineStr">
        <is>
          <t>Needs Follow-up</t>
        </is>
      </c>
      <c r="P10" s="16" t="n">
        <v>46275</v>
      </c>
      <c r="Q10" s="17" t="inlineStr">
        <is>
          <t>Fictional Leasing Coordinator</t>
        </is>
      </c>
      <c r="R10" s="11">
        <f>IF($A10="","",IF($O10="Verified","",IF($O10="Unable to Verify","Human review",IF($O10="Needs Follow-up",IF($P10="","Add follow-up date",IF($P10&lt;TODAY(),"Follow-up overdue",IF($P10&lt;=TODAY()+Assumptions!$B$13,"Follow-up soon",""))),IF(AND($L10&lt;&gt;"",$M10="",TODAY()-$L10&gt;=Assumptions!$B$14),"Check requested item","")))))</f>
        <v/>
      </c>
      <c r="S10" s="19" t="inlineStr">
        <is>
          <t>Fictional sample follow-up date tests the current-date boundary.</t>
        </is>
      </c>
    </row>
    <row r="11">
      <c r="A11" s="15" t="inlineStr">
        <is>
          <t>FAKE-APP-005</t>
        </is>
      </c>
      <c r="B11" s="7">
        <f>IF($A11="","",IFERROR(VLOOKUP($A11,Applicants!$A$5:$D$104,2,FALSE),""))</f>
        <v/>
      </c>
      <c r="C11" s="7">
        <f>IF($A11="","",IFERROR(VLOOKUP($A11,Applicants!$A$5:$D$104,3,FALSE),""))</f>
        <v/>
      </c>
      <c r="D11" s="8">
        <f>IF($A11="","",IFERROR(VLOOKUP($A11,Applicants!$A$5:$D$104,4,FALSE),""))</f>
        <v/>
      </c>
      <c r="E11" s="19" t="inlineStr">
        <is>
          <t>Fictional Cloudberry Studio income</t>
        </is>
      </c>
      <c r="F11" s="19" t="inlineStr">
        <is>
          <t>Tax return</t>
        </is>
      </c>
      <c r="G11" s="21" t="n"/>
      <c r="H11" s="17" t="inlineStr">
        <is>
          <t>Annual</t>
        </is>
      </c>
      <c r="I11" s="22">
        <f>IF(OR($A11="",$G11="",$H11=""),"",IFERROR($G11*VLOOKUP($H11,Assumptions!$A$4:$B$8,2,FALSE),""))</f>
        <v/>
      </c>
      <c r="J11" s="19" t="inlineStr">
        <is>
          <t>Fictional Cloudberry Studio Records Desk</t>
        </is>
      </c>
      <c r="K11" s="17" t="inlineStr">
        <is>
          <t>Mail</t>
        </is>
      </c>
      <c r="L11" s="16" t="n">
        <v>46257</v>
      </c>
      <c r="M11" s="16" t="n">
        <v>46267</v>
      </c>
      <c r="N11" s="16" t="n">
        <v>46271</v>
      </c>
      <c r="O11" s="17" t="inlineStr">
        <is>
          <t>Unable to Verify</t>
        </is>
      </c>
      <c r="P11" s="16" t="n"/>
      <c r="Q11" s="17" t="inlineStr">
        <is>
          <t>Fictional Property Manager</t>
        </is>
      </c>
      <c r="R11" s="8">
        <f>IF($A11="","",IF($O11="Verified","",IF($O11="Unable to Verify","Human review",IF($O11="Needs Follow-up",IF($P11="","Add follow-up date",IF($P11&lt;TODAY(),"Follow-up overdue",IF($P11&lt;=TODAY()+Assumptions!$B$13,"Follow-up soon",""))),IF(AND($L11&lt;&gt;"",$M11="",TODAY()-$L11&gt;=Assumptions!$B$14),"Check requested item","")))))</f>
        <v/>
      </c>
      <c r="S11" s="19" t="inlineStr">
        <is>
          <t>Fictional sample requires a documented human review.</t>
        </is>
      </c>
    </row>
    <row r="12">
      <c r="A12" s="15" t="inlineStr">
        <is>
          <t>FAKE-APP-006</t>
        </is>
      </c>
      <c r="B12" s="10">
        <f>IF($A12="","",IFERROR(VLOOKUP($A12,Applicants!$A$5:$D$104,2,FALSE),""))</f>
        <v/>
      </c>
      <c r="C12" s="10">
        <f>IF($A12="","",IFERROR(VLOOKUP($A12,Applicants!$A$5:$D$104,3,FALSE),""))</f>
        <v/>
      </c>
      <c r="D12" s="11">
        <f>IF($A12="","",IFERROR(VLOOKUP($A12,Applicants!$A$5:$D$104,4,FALSE),""))</f>
        <v/>
      </c>
      <c r="E12" s="19" t="inlineStr">
        <is>
          <t>Fictional Brightwing Fabrication offer</t>
        </is>
      </c>
      <c r="F12" s="19" t="inlineStr">
        <is>
          <t>Offer letter</t>
        </is>
      </c>
      <c r="G12" s="21" t="n">
        <v>5400</v>
      </c>
      <c r="H12" s="17" t="inlineStr">
        <is>
          <t>Monthly</t>
        </is>
      </c>
      <c r="I12" s="23">
        <f>IF(OR($A12="",$G12="",$H12=""),"",IFERROR($G12*VLOOKUP($H12,Assumptions!$A$4:$B$8,2,FALSE),""))</f>
        <v/>
      </c>
      <c r="J12" s="19" t="inlineStr">
        <is>
          <t>Fictional Brightwing Fabrication HR Desk</t>
        </is>
      </c>
      <c r="K12" s="17" t="inlineStr">
        <is>
          <t>Email</t>
        </is>
      </c>
      <c r="L12" s="16" t="n">
        <v>46273</v>
      </c>
      <c r="M12" s="16" t="n"/>
      <c r="N12" s="16" t="n"/>
      <c r="O12" s="17" t="inlineStr">
        <is>
          <t>Requested</t>
        </is>
      </c>
      <c r="P12" s="16" t="n">
        <v>46280</v>
      </c>
      <c r="Q12" s="17" t="inlineStr">
        <is>
          <t>Fictional Leasing Coordinator</t>
        </is>
      </c>
      <c r="R12" s="11">
        <f>IF($A12="","",IF($O12="Verified","",IF($O12="Unable to Verify","Human review",IF($O12="Needs Follow-up",IF($P12="","Add follow-up date",IF($P12&lt;TODAY(),"Follow-up overdue",IF($P12&lt;=TODAY()+Assumptions!$B$13,"Follow-up soon",""))),IF(AND($L12&lt;&gt;"",$M12="",TODAY()-$L12&gt;=Assumptions!$B$14),"Check requested item","")))))</f>
        <v/>
      </c>
      <c r="S12" s="19" t="inlineStr">
        <is>
          <t>Fictional sample request remains within the age-alert window.</t>
        </is>
      </c>
    </row>
    <row r="13">
      <c r="A13" s="15" t="inlineStr">
        <is>
          <t>FAKE-APP-007</t>
        </is>
      </c>
      <c r="B13" s="7">
        <f>IF($A13="","",IFERROR(VLOOKUP($A13,Applicants!$A$5:$D$104,2,FALSE),""))</f>
        <v/>
      </c>
      <c r="C13" s="7">
        <f>IF($A13="","",IFERROR(VLOOKUP($A13,Applicants!$A$5:$D$104,3,FALSE),""))</f>
        <v/>
      </c>
      <c r="D13" s="8">
        <f>IF($A13="","",IFERROR(VLOOKUP($A13,Applicants!$A$5:$D$104,4,FALSE),""))</f>
        <v/>
      </c>
      <c r="E13" s="19" t="inlineStr">
        <is>
          <t>Fictional Emberfield Books wages</t>
        </is>
      </c>
      <c r="F13" s="19" t="inlineStr">
        <is>
          <t>Recent pay statement</t>
        </is>
      </c>
      <c r="G13" s="21" t="n">
        <v>1420</v>
      </c>
      <c r="H13" s="17" t="inlineStr">
        <is>
          <t>Every two weeks</t>
        </is>
      </c>
      <c r="I13" s="22">
        <f>IF(OR($A13="",$G13="",$H13=""),"",IFERROR($G13*VLOOKUP($H13,Assumptions!$A$4:$B$8,2,FALSE),""))</f>
        <v/>
      </c>
      <c r="J13" s="19" t="inlineStr">
        <is>
          <t>Fictional Emberfield Books Payroll Desk</t>
        </is>
      </c>
      <c r="K13" s="17" t="inlineStr">
        <is>
          <t>In person</t>
        </is>
      </c>
      <c r="L13" s="16" t="n">
        <v>46263</v>
      </c>
      <c r="M13" s="16" t="n">
        <v>46266</v>
      </c>
      <c r="N13" s="16" t="n">
        <v>46267</v>
      </c>
      <c r="O13" s="17" t="inlineStr">
        <is>
          <t>Verified</t>
        </is>
      </c>
      <c r="P13" s="16" t="n"/>
      <c r="Q13" s="17" t="inlineStr">
        <is>
          <t>Fictional Review Team</t>
        </is>
      </c>
      <c r="R13" s="8">
        <f>IF($A13="","",IF($O13="Verified","",IF($O13="Unable to Verify","Human review",IF($O13="Needs Follow-up",IF($P13="","Add follow-up date",IF($P13&lt;TODAY(),"Follow-up overdue",IF($P13&lt;=TODAY()+Assumptions!$B$13,"Follow-up soon",""))),IF(AND($L13&lt;&gt;"",$M13="",TODAY()-$L13&gt;=Assumptions!$B$14),"Check requested item","")))))</f>
        <v/>
      </c>
      <c r="S13" s="19" t="inlineStr">
        <is>
          <t>Fictional sample pay statement checked.</t>
        </is>
      </c>
    </row>
    <row r="14">
      <c r="A14" s="15" t="inlineStr">
        <is>
          <t>FAKE-APP-008</t>
        </is>
      </c>
      <c r="B14" s="10">
        <f>IF($A14="","",IFERROR(VLOOKUP($A14,Applicants!$A$5:$D$104,2,FALSE),""))</f>
        <v/>
      </c>
      <c r="C14" s="10">
        <f>IF($A14="","",IFERROR(VLOOKUP($A14,Applicants!$A$5:$D$104,3,FALSE),""))</f>
        <v/>
      </c>
      <c r="D14" s="11">
        <f>IF($A14="","",IFERROR(VLOOKUP($A14,Applicants!$A$5:$D$104,4,FALSE),""))</f>
        <v/>
      </c>
      <c r="E14" s="19" t="inlineStr">
        <is>
          <t>Fictional Raindrop Design project income</t>
        </is>
      </c>
      <c r="F14" s="19" t="inlineStr">
        <is>
          <t>Bank statement</t>
        </is>
      </c>
      <c r="G14" s="21" t="n">
        <v>2750</v>
      </c>
      <c r="H14" s="17" t="inlineStr">
        <is>
          <t>Monthly</t>
        </is>
      </c>
      <c r="I14" s="23">
        <f>IF(OR($A14="",$G14="",$H14=""),"",IFERROR($G14*VLOOKUP($H14,Assumptions!$A$4:$B$8,2,FALSE),""))</f>
        <v/>
      </c>
      <c r="J14" s="19" t="inlineStr">
        <is>
          <t>Fictional Raindrop Design Records Desk</t>
        </is>
      </c>
      <c r="K14" s="17" t="inlineStr">
        <is>
          <t>Other</t>
        </is>
      </c>
      <c r="L14" s="16" t="n">
        <v>46266</v>
      </c>
      <c r="M14" s="16" t="n">
        <v>46273</v>
      </c>
      <c r="N14" s="16" t="n"/>
      <c r="O14" s="17" t="inlineStr">
        <is>
          <t>Received</t>
        </is>
      </c>
      <c r="P14" s="16" t="n">
        <v>46278</v>
      </c>
      <c r="Q14" s="17" t="inlineStr">
        <is>
          <t>Fictional Property Manager</t>
        </is>
      </c>
      <c r="R14" s="11">
        <f>IF($A14="","",IF($O14="Verified","",IF($O14="Unable to Verify","Human review",IF($O14="Needs Follow-up",IF($P14="","Add follow-up date",IF($P14&lt;TODAY(),"Follow-up overdue",IF($P14&lt;=TODAY()+Assumptions!$B$13,"Follow-up soon",""))),IF(AND($L14&lt;&gt;"",$M14="",TODAY()-$L14&gt;=Assumptions!$B$14),"Check requested item","")))))</f>
        <v/>
      </c>
      <c r="S14" s="19" t="inlineStr">
        <is>
          <t>Fictional sample item received; additional requested items remain.</t>
        </is>
      </c>
    </row>
    <row r="15">
      <c r="A15" s="15" t="n"/>
      <c r="B15" s="7">
        <f>IF($A15="","",IFERROR(VLOOKUP($A15,Applicants!$A$5:$D$104,2,FALSE),""))</f>
        <v/>
      </c>
      <c r="C15" s="7">
        <f>IF($A15="","",IFERROR(VLOOKUP($A15,Applicants!$A$5:$D$104,3,FALSE),""))</f>
        <v/>
      </c>
      <c r="D15" s="8">
        <f>IF($A15="","",IFERROR(VLOOKUP($A15,Applicants!$A$5:$D$104,4,FALSE),""))</f>
        <v/>
      </c>
      <c r="E15" s="19" t="n"/>
      <c r="F15" s="19" t="n"/>
      <c r="G15" s="21" t="n"/>
      <c r="H15" s="17" t="n"/>
      <c r="I15" s="22">
        <f>IF(OR($A15="",$G15="",$H15=""),"",IFERROR($G15*VLOOKUP($H15,Assumptions!$A$4:$B$8,2,FALSE),""))</f>
        <v/>
      </c>
      <c r="J15" s="19" t="n"/>
      <c r="K15" s="17" t="n"/>
      <c r="L15" s="16" t="n"/>
      <c r="M15" s="16" t="n"/>
      <c r="N15" s="16" t="n"/>
      <c r="O15" s="17" t="n"/>
      <c r="P15" s="16" t="n"/>
      <c r="Q15" s="17" t="n"/>
      <c r="R15" s="8">
        <f>IF($A15="","",IF($O15="Verified","",IF($O15="Unable to Verify","Human review",IF($O15="Needs Follow-up",IF($P15="","Add follow-up date",IF($P15&lt;TODAY(),"Follow-up overdue",IF($P15&lt;=TODAY()+Assumptions!$B$13,"Follow-up soon",""))),IF(AND($L15&lt;&gt;"",$M15="",TODAY()-$L15&gt;=Assumptions!$B$14),"Check requested item","")))))</f>
        <v/>
      </c>
      <c r="S15" s="19" t="n"/>
    </row>
    <row r="16">
      <c r="A16" s="15" t="n"/>
      <c r="B16" s="10">
        <f>IF($A16="","",IFERROR(VLOOKUP($A16,Applicants!$A$5:$D$104,2,FALSE),""))</f>
        <v/>
      </c>
      <c r="C16" s="10">
        <f>IF($A16="","",IFERROR(VLOOKUP($A16,Applicants!$A$5:$D$104,3,FALSE),""))</f>
        <v/>
      </c>
      <c r="D16" s="11">
        <f>IF($A16="","",IFERROR(VLOOKUP($A16,Applicants!$A$5:$D$104,4,FALSE),""))</f>
        <v/>
      </c>
      <c r="E16" s="19" t="n"/>
      <c r="F16" s="19" t="n"/>
      <c r="G16" s="21" t="n"/>
      <c r="H16" s="17" t="n"/>
      <c r="I16" s="23">
        <f>IF(OR($A16="",$G16="",$H16=""),"",IFERROR($G16*VLOOKUP($H16,Assumptions!$A$4:$B$8,2,FALSE),""))</f>
        <v/>
      </c>
      <c r="J16" s="19" t="n"/>
      <c r="K16" s="17" t="n"/>
      <c r="L16" s="16" t="n"/>
      <c r="M16" s="16" t="n"/>
      <c r="N16" s="16" t="n"/>
      <c r="O16" s="17" t="n"/>
      <c r="P16" s="16" t="n"/>
      <c r="Q16" s="17" t="n"/>
      <c r="R16" s="11">
        <f>IF($A16="","",IF($O16="Verified","",IF($O16="Unable to Verify","Human review",IF($O16="Needs Follow-up",IF($P16="","Add follow-up date",IF($P16&lt;TODAY(),"Follow-up overdue",IF($P16&lt;=TODAY()+Assumptions!$B$13,"Follow-up soon",""))),IF(AND($L16&lt;&gt;"",$M16="",TODAY()-$L16&gt;=Assumptions!$B$14),"Check requested item","")))))</f>
        <v/>
      </c>
      <c r="S16" s="19" t="n"/>
    </row>
    <row r="17">
      <c r="A17" s="15" t="n"/>
      <c r="B17" s="7">
        <f>IF($A17="","",IFERROR(VLOOKUP($A17,Applicants!$A$5:$D$104,2,FALSE),""))</f>
        <v/>
      </c>
      <c r="C17" s="7">
        <f>IF($A17="","",IFERROR(VLOOKUP($A17,Applicants!$A$5:$D$104,3,FALSE),""))</f>
        <v/>
      </c>
      <c r="D17" s="8">
        <f>IF($A17="","",IFERROR(VLOOKUP($A17,Applicants!$A$5:$D$104,4,FALSE),""))</f>
        <v/>
      </c>
      <c r="E17" s="19" t="n"/>
      <c r="F17" s="19" t="n"/>
      <c r="G17" s="21" t="n"/>
      <c r="H17" s="17" t="n"/>
      <c r="I17" s="22">
        <f>IF(OR($A17="",$G17="",$H17=""),"",IFERROR($G17*VLOOKUP($H17,Assumptions!$A$4:$B$8,2,FALSE),""))</f>
        <v/>
      </c>
      <c r="J17" s="19" t="n"/>
      <c r="K17" s="17" t="n"/>
      <c r="L17" s="16" t="n"/>
      <c r="M17" s="16" t="n"/>
      <c r="N17" s="16" t="n"/>
      <c r="O17" s="17" t="n"/>
      <c r="P17" s="16" t="n"/>
      <c r="Q17" s="17" t="n"/>
      <c r="R17" s="8">
        <f>IF($A17="","",IF($O17="Verified","",IF($O17="Unable to Verify","Human review",IF($O17="Needs Follow-up",IF($P17="","Add follow-up date",IF($P17&lt;TODAY(),"Follow-up overdue",IF($P17&lt;=TODAY()+Assumptions!$B$13,"Follow-up soon",""))),IF(AND($L17&lt;&gt;"",$M17="",TODAY()-$L17&gt;=Assumptions!$B$14),"Check requested item","")))))</f>
        <v/>
      </c>
      <c r="S17" s="19" t="n"/>
    </row>
    <row r="18">
      <c r="A18" s="15" t="n"/>
      <c r="B18" s="10">
        <f>IF($A18="","",IFERROR(VLOOKUP($A18,Applicants!$A$5:$D$104,2,FALSE),""))</f>
        <v/>
      </c>
      <c r="C18" s="10">
        <f>IF($A18="","",IFERROR(VLOOKUP($A18,Applicants!$A$5:$D$104,3,FALSE),""))</f>
        <v/>
      </c>
      <c r="D18" s="11">
        <f>IF($A18="","",IFERROR(VLOOKUP($A18,Applicants!$A$5:$D$104,4,FALSE),""))</f>
        <v/>
      </c>
      <c r="E18" s="19" t="n"/>
      <c r="F18" s="19" t="n"/>
      <c r="G18" s="21" t="n"/>
      <c r="H18" s="17" t="n"/>
      <c r="I18" s="23">
        <f>IF(OR($A18="",$G18="",$H18=""),"",IFERROR($G18*VLOOKUP($H18,Assumptions!$A$4:$B$8,2,FALSE),""))</f>
        <v/>
      </c>
      <c r="J18" s="19" t="n"/>
      <c r="K18" s="17" t="n"/>
      <c r="L18" s="16" t="n"/>
      <c r="M18" s="16" t="n"/>
      <c r="N18" s="16" t="n"/>
      <c r="O18" s="17" t="n"/>
      <c r="P18" s="16" t="n"/>
      <c r="Q18" s="17" t="n"/>
      <c r="R18" s="11">
        <f>IF($A18="","",IF($O18="Verified","",IF($O18="Unable to Verify","Human review",IF($O18="Needs Follow-up",IF($P18="","Add follow-up date",IF($P18&lt;TODAY(),"Follow-up overdue",IF($P18&lt;=TODAY()+Assumptions!$B$13,"Follow-up soon",""))),IF(AND($L18&lt;&gt;"",$M18="",TODAY()-$L18&gt;=Assumptions!$B$14),"Check requested item","")))))</f>
        <v/>
      </c>
      <c r="S18" s="19" t="n"/>
    </row>
    <row r="19">
      <c r="A19" s="15" t="n"/>
      <c r="B19" s="7">
        <f>IF($A19="","",IFERROR(VLOOKUP($A19,Applicants!$A$5:$D$104,2,FALSE),""))</f>
        <v/>
      </c>
      <c r="C19" s="7">
        <f>IF($A19="","",IFERROR(VLOOKUP($A19,Applicants!$A$5:$D$104,3,FALSE),""))</f>
        <v/>
      </c>
      <c r="D19" s="8">
        <f>IF($A19="","",IFERROR(VLOOKUP($A19,Applicants!$A$5:$D$104,4,FALSE),""))</f>
        <v/>
      </c>
      <c r="E19" s="19" t="n"/>
      <c r="F19" s="19" t="n"/>
      <c r="G19" s="21" t="n"/>
      <c r="H19" s="17" t="n"/>
      <c r="I19" s="22">
        <f>IF(OR($A19="",$G19="",$H19=""),"",IFERROR($G19*VLOOKUP($H19,Assumptions!$A$4:$B$8,2,FALSE),""))</f>
        <v/>
      </c>
      <c r="J19" s="19" t="n"/>
      <c r="K19" s="17" t="n"/>
      <c r="L19" s="16" t="n"/>
      <c r="M19" s="16" t="n"/>
      <c r="N19" s="16" t="n"/>
      <c r="O19" s="17" t="n"/>
      <c r="P19" s="16" t="n"/>
      <c r="Q19" s="17" t="n"/>
      <c r="R19" s="8">
        <f>IF($A19="","",IF($O19="Verified","",IF($O19="Unable to Verify","Human review",IF($O19="Needs Follow-up",IF($P19="","Add follow-up date",IF($P19&lt;TODAY(),"Follow-up overdue",IF($P19&lt;=TODAY()+Assumptions!$B$13,"Follow-up soon",""))),IF(AND($L19&lt;&gt;"",$M19="",TODAY()-$L19&gt;=Assumptions!$B$14),"Check requested item","")))))</f>
        <v/>
      </c>
      <c r="S19" s="19" t="n"/>
    </row>
    <row r="20">
      <c r="A20" s="15" t="n"/>
      <c r="B20" s="10">
        <f>IF($A20="","",IFERROR(VLOOKUP($A20,Applicants!$A$5:$D$104,2,FALSE),""))</f>
        <v/>
      </c>
      <c r="C20" s="10">
        <f>IF($A20="","",IFERROR(VLOOKUP($A20,Applicants!$A$5:$D$104,3,FALSE),""))</f>
        <v/>
      </c>
      <c r="D20" s="11">
        <f>IF($A20="","",IFERROR(VLOOKUP($A20,Applicants!$A$5:$D$104,4,FALSE),""))</f>
        <v/>
      </c>
      <c r="E20" s="19" t="n"/>
      <c r="F20" s="19" t="n"/>
      <c r="G20" s="21" t="n"/>
      <c r="H20" s="17" t="n"/>
      <c r="I20" s="23">
        <f>IF(OR($A20="",$G20="",$H20=""),"",IFERROR($G20*VLOOKUP($H20,Assumptions!$A$4:$B$8,2,FALSE),""))</f>
        <v/>
      </c>
      <c r="J20" s="19" t="n"/>
      <c r="K20" s="17" t="n"/>
      <c r="L20" s="16" t="n"/>
      <c r="M20" s="16" t="n"/>
      <c r="N20" s="16" t="n"/>
      <c r="O20" s="17" t="n"/>
      <c r="P20" s="16" t="n"/>
      <c r="Q20" s="17" t="n"/>
      <c r="R20" s="11">
        <f>IF($A20="","",IF($O20="Verified","",IF($O20="Unable to Verify","Human review",IF($O20="Needs Follow-up",IF($P20="","Add follow-up date",IF($P20&lt;TODAY(),"Follow-up overdue",IF($P20&lt;=TODAY()+Assumptions!$B$13,"Follow-up soon",""))),IF(AND($L20&lt;&gt;"",$M20="",TODAY()-$L20&gt;=Assumptions!$B$14),"Check requested item","")))))</f>
        <v/>
      </c>
      <c r="S20" s="19" t="n"/>
    </row>
    <row r="21">
      <c r="A21" s="15" t="n"/>
      <c r="B21" s="7">
        <f>IF($A21="","",IFERROR(VLOOKUP($A21,Applicants!$A$5:$D$104,2,FALSE),""))</f>
        <v/>
      </c>
      <c r="C21" s="7">
        <f>IF($A21="","",IFERROR(VLOOKUP($A21,Applicants!$A$5:$D$104,3,FALSE),""))</f>
        <v/>
      </c>
      <c r="D21" s="8">
        <f>IF($A21="","",IFERROR(VLOOKUP($A21,Applicants!$A$5:$D$104,4,FALSE),""))</f>
        <v/>
      </c>
      <c r="E21" s="19" t="n"/>
      <c r="F21" s="19" t="n"/>
      <c r="G21" s="21" t="n"/>
      <c r="H21" s="17" t="n"/>
      <c r="I21" s="22">
        <f>IF(OR($A21="",$G21="",$H21=""),"",IFERROR($G21*VLOOKUP($H21,Assumptions!$A$4:$B$8,2,FALSE),""))</f>
        <v/>
      </c>
      <c r="J21" s="19" t="n"/>
      <c r="K21" s="17" t="n"/>
      <c r="L21" s="16" t="n"/>
      <c r="M21" s="16" t="n"/>
      <c r="N21" s="16" t="n"/>
      <c r="O21" s="17" t="n"/>
      <c r="P21" s="16" t="n"/>
      <c r="Q21" s="17" t="n"/>
      <c r="R21" s="8">
        <f>IF($A21="","",IF($O21="Verified","",IF($O21="Unable to Verify","Human review",IF($O21="Needs Follow-up",IF($P21="","Add follow-up date",IF($P21&lt;TODAY(),"Follow-up overdue",IF($P21&lt;=TODAY()+Assumptions!$B$13,"Follow-up soon",""))),IF(AND($L21&lt;&gt;"",$M21="",TODAY()-$L21&gt;=Assumptions!$B$14),"Check requested item","")))))</f>
        <v/>
      </c>
      <c r="S21" s="19" t="n"/>
    </row>
    <row r="22">
      <c r="A22" s="15" t="n"/>
      <c r="B22" s="10">
        <f>IF($A22="","",IFERROR(VLOOKUP($A22,Applicants!$A$5:$D$104,2,FALSE),""))</f>
        <v/>
      </c>
      <c r="C22" s="10">
        <f>IF($A22="","",IFERROR(VLOOKUP($A22,Applicants!$A$5:$D$104,3,FALSE),""))</f>
        <v/>
      </c>
      <c r="D22" s="11">
        <f>IF($A22="","",IFERROR(VLOOKUP($A22,Applicants!$A$5:$D$104,4,FALSE),""))</f>
        <v/>
      </c>
      <c r="E22" s="19" t="n"/>
      <c r="F22" s="19" t="n"/>
      <c r="G22" s="21" t="n"/>
      <c r="H22" s="17" t="n"/>
      <c r="I22" s="23">
        <f>IF(OR($A22="",$G22="",$H22=""),"",IFERROR($G22*VLOOKUP($H22,Assumptions!$A$4:$B$8,2,FALSE),""))</f>
        <v/>
      </c>
      <c r="J22" s="19" t="n"/>
      <c r="K22" s="17" t="n"/>
      <c r="L22" s="16" t="n"/>
      <c r="M22" s="16" t="n"/>
      <c r="N22" s="16" t="n"/>
      <c r="O22" s="17" t="n"/>
      <c r="P22" s="16" t="n"/>
      <c r="Q22" s="17" t="n"/>
      <c r="R22" s="11">
        <f>IF($A22="","",IF($O22="Verified","",IF($O22="Unable to Verify","Human review",IF($O22="Needs Follow-up",IF($P22="","Add follow-up date",IF($P22&lt;TODAY(),"Follow-up overdue",IF($P22&lt;=TODAY()+Assumptions!$B$13,"Follow-up soon",""))),IF(AND($L22&lt;&gt;"",$M22="",TODAY()-$L22&gt;=Assumptions!$B$14),"Check requested item","")))))</f>
        <v/>
      </c>
      <c r="S22" s="19" t="n"/>
    </row>
    <row r="23">
      <c r="A23" s="15" t="n"/>
      <c r="B23" s="7">
        <f>IF($A23="","",IFERROR(VLOOKUP($A23,Applicants!$A$5:$D$104,2,FALSE),""))</f>
        <v/>
      </c>
      <c r="C23" s="7">
        <f>IF($A23="","",IFERROR(VLOOKUP($A23,Applicants!$A$5:$D$104,3,FALSE),""))</f>
        <v/>
      </c>
      <c r="D23" s="8">
        <f>IF($A23="","",IFERROR(VLOOKUP($A23,Applicants!$A$5:$D$104,4,FALSE),""))</f>
        <v/>
      </c>
      <c r="E23" s="19" t="n"/>
      <c r="F23" s="19" t="n"/>
      <c r="G23" s="21" t="n"/>
      <c r="H23" s="17" t="n"/>
      <c r="I23" s="22">
        <f>IF(OR($A23="",$G23="",$H23=""),"",IFERROR($G23*VLOOKUP($H23,Assumptions!$A$4:$B$8,2,FALSE),""))</f>
        <v/>
      </c>
      <c r="J23" s="19" t="n"/>
      <c r="K23" s="17" t="n"/>
      <c r="L23" s="16" t="n"/>
      <c r="M23" s="16" t="n"/>
      <c r="N23" s="16" t="n"/>
      <c r="O23" s="17" t="n"/>
      <c r="P23" s="16" t="n"/>
      <c r="Q23" s="17" t="n"/>
      <c r="R23" s="8">
        <f>IF($A23="","",IF($O23="Verified","",IF($O23="Unable to Verify","Human review",IF($O23="Needs Follow-up",IF($P23="","Add follow-up date",IF($P23&lt;TODAY(),"Follow-up overdue",IF($P23&lt;=TODAY()+Assumptions!$B$13,"Follow-up soon",""))),IF(AND($L23&lt;&gt;"",$M23="",TODAY()-$L23&gt;=Assumptions!$B$14),"Check requested item","")))))</f>
        <v/>
      </c>
      <c r="S23" s="19" t="n"/>
    </row>
    <row r="24">
      <c r="A24" s="15" t="n"/>
      <c r="B24" s="10">
        <f>IF($A24="","",IFERROR(VLOOKUP($A24,Applicants!$A$5:$D$104,2,FALSE),""))</f>
        <v/>
      </c>
      <c r="C24" s="10">
        <f>IF($A24="","",IFERROR(VLOOKUP($A24,Applicants!$A$5:$D$104,3,FALSE),""))</f>
        <v/>
      </c>
      <c r="D24" s="11">
        <f>IF($A24="","",IFERROR(VLOOKUP($A24,Applicants!$A$5:$D$104,4,FALSE),""))</f>
        <v/>
      </c>
      <c r="E24" s="19" t="n"/>
      <c r="F24" s="19" t="n"/>
      <c r="G24" s="21" t="n"/>
      <c r="H24" s="17" t="n"/>
      <c r="I24" s="23">
        <f>IF(OR($A24="",$G24="",$H24=""),"",IFERROR($G24*VLOOKUP($H24,Assumptions!$A$4:$B$8,2,FALSE),""))</f>
        <v/>
      </c>
      <c r="J24" s="19" t="n"/>
      <c r="K24" s="17" t="n"/>
      <c r="L24" s="16" t="n"/>
      <c r="M24" s="16" t="n"/>
      <c r="N24" s="16" t="n"/>
      <c r="O24" s="17" t="n"/>
      <c r="P24" s="16" t="n"/>
      <c r="Q24" s="17" t="n"/>
      <c r="R24" s="11">
        <f>IF($A24="","",IF($O24="Verified","",IF($O24="Unable to Verify","Human review",IF($O24="Needs Follow-up",IF($P24="","Add follow-up date",IF($P24&lt;TODAY(),"Follow-up overdue",IF($P24&lt;=TODAY()+Assumptions!$B$13,"Follow-up soon",""))),IF(AND($L24&lt;&gt;"",$M24="",TODAY()-$L24&gt;=Assumptions!$B$14),"Check requested item","")))))</f>
        <v/>
      </c>
      <c r="S24" s="19" t="n"/>
    </row>
    <row r="25">
      <c r="A25" s="15" t="n"/>
      <c r="B25" s="7">
        <f>IF($A25="","",IFERROR(VLOOKUP($A25,Applicants!$A$5:$D$104,2,FALSE),""))</f>
        <v/>
      </c>
      <c r="C25" s="7">
        <f>IF($A25="","",IFERROR(VLOOKUP($A25,Applicants!$A$5:$D$104,3,FALSE),""))</f>
        <v/>
      </c>
      <c r="D25" s="8">
        <f>IF($A25="","",IFERROR(VLOOKUP($A25,Applicants!$A$5:$D$104,4,FALSE),""))</f>
        <v/>
      </c>
      <c r="E25" s="19" t="n"/>
      <c r="F25" s="19" t="n"/>
      <c r="G25" s="21" t="n"/>
      <c r="H25" s="17" t="n"/>
      <c r="I25" s="22">
        <f>IF(OR($A25="",$G25="",$H25=""),"",IFERROR($G25*VLOOKUP($H25,Assumptions!$A$4:$B$8,2,FALSE),""))</f>
        <v/>
      </c>
      <c r="J25" s="19" t="n"/>
      <c r="K25" s="17" t="n"/>
      <c r="L25" s="16" t="n"/>
      <c r="M25" s="16" t="n"/>
      <c r="N25" s="16" t="n"/>
      <c r="O25" s="17" t="n"/>
      <c r="P25" s="16" t="n"/>
      <c r="Q25" s="17" t="n"/>
      <c r="R25" s="8">
        <f>IF($A25="","",IF($O25="Verified","",IF($O25="Unable to Verify","Human review",IF($O25="Needs Follow-up",IF($P25="","Add follow-up date",IF($P25&lt;TODAY(),"Follow-up overdue",IF($P25&lt;=TODAY()+Assumptions!$B$13,"Follow-up soon",""))),IF(AND($L25&lt;&gt;"",$M25="",TODAY()-$L25&gt;=Assumptions!$B$14),"Check requested item","")))))</f>
        <v/>
      </c>
      <c r="S25" s="19" t="n"/>
    </row>
    <row r="26">
      <c r="A26" s="15" t="n"/>
      <c r="B26" s="10">
        <f>IF($A26="","",IFERROR(VLOOKUP($A26,Applicants!$A$5:$D$104,2,FALSE),""))</f>
        <v/>
      </c>
      <c r="C26" s="10">
        <f>IF($A26="","",IFERROR(VLOOKUP($A26,Applicants!$A$5:$D$104,3,FALSE),""))</f>
        <v/>
      </c>
      <c r="D26" s="11">
        <f>IF($A26="","",IFERROR(VLOOKUP($A26,Applicants!$A$5:$D$104,4,FALSE),""))</f>
        <v/>
      </c>
      <c r="E26" s="19" t="n"/>
      <c r="F26" s="19" t="n"/>
      <c r="G26" s="21" t="n"/>
      <c r="H26" s="17" t="n"/>
      <c r="I26" s="23">
        <f>IF(OR($A26="",$G26="",$H26=""),"",IFERROR($G26*VLOOKUP($H26,Assumptions!$A$4:$B$8,2,FALSE),""))</f>
        <v/>
      </c>
      <c r="J26" s="19" t="n"/>
      <c r="K26" s="17" t="n"/>
      <c r="L26" s="16" t="n"/>
      <c r="M26" s="16" t="n"/>
      <c r="N26" s="16" t="n"/>
      <c r="O26" s="17" t="n"/>
      <c r="P26" s="16" t="n"/>
      <c r="Q26" s="17" t="n"/>
      <c r="R26" s="11">
        <f>IF($A26="","",IF($O26="Verified","",IF($O26="Unable to Verify","Human review",IF($O26="Needs Follow-up",IF($P26="","Add follow-up date",IF($P26&lt;TODAY(),"Follow-up overdue",IF($P26&lt;=TODAY()+Assumptions!$B$13,"Follow-up soon",""))),IF(AND($L26&lt;&gt;"",$M26="",TODAY()-$L26&gt;=Assumptions!$B$14),"Check requested item","")))))</f>
        <v/>
      </c>
      <c r="S26" s="19" t="n"/>
    </row>
    <row r="27">
      <c r="A27" s="15" t="n"/>
      <c r="B27" s="7">
        <f>IF($A27="","",IFERROR(VLOOKUP($A27,Applicants!$A$5:$D$104,2,FALSE),""))</f>
        <v/>
      </c>
      <c r="C27" s="7">
        <f>IF($A27="","",IFERROR(VLOOKUP($A27,Applicants!$A$5:$D$104,3,FALSE),""))</f>
        <v/>
      </c>
      <c r="D27" s="8">
        <f>IF($A27="","",IFERROR(VLOOKUP($A27,Applicants!$A$5:$D$104,4,FALSE),""))</f>
        <v/>
      </c>
      <c r="E27" s="19" t="n"/>
      <c r="F27" s="19" t="n"/>
      <c r="G27" s="21" t="n"/>
      <c r="H27" s="17" t="n"/>
      <c r="I27" s="22">
        <f>IF(OR($A27="",$G27="",$H27=""),"",IFERROR($G27*VLOOKUP($H27,Assumptions!$A$4:$B$8,2,FALSE),""))</f>
        <v/>
      </c>
      <c r="J27" s="19" t="n"/>
      <c r="K27" s="17" t="n"/>
      <c r="L27" s="16" t="n"/>
      <c r="M27" s="16" t="n"/>
      <c r="N27" s="16" t="n"/>
      <c r="O27" s="17" t="n"/>
      <c r="P27" s="16" t="n"/>
      <c r="Q27" s="17" t="n"/>
      <c r="R27" s="8">
        <f>IF($A27="","",IF($O27="Verified","",IF($O27="Unable to Verify","Human review",IF($O27="Needs Follow-up",IF($P27="","Add follow-up date",IF($P27&lt;TODAY(),"Follow-up overdue",IF($P27&lt;=TODAY()+Assumptions!$B$13,"Follow-up soon",""))),IF(AND($L27&lt;&gt;"",$M27="",TODAY()-$L27&gt;=Assumptions!$B$14),"Check requested item","")))))</f>
        <v/>
      </c>
      <c r="S27" s="19" t="n"/>
    </row>
    <row r="28">
      <c r="A28" s="15" t="n"/>
      <c r="B28" s="10">
        <f>IF($A28="","",IFERROR(VLOOKUP($A28,Applicants!$A$5:$D$104,2,FALSE),""))</f>
        <v/>
      </c>
      <c r="C28" s="10">
        <f>IF($A28="","",IFERROR(VLOOKUP($A28,Applicants!$A$5:$D$104,3,FALSE),""))</f>
        <v/>
      </c>
      <c r="D28" s="11">
        <f>IF($A28="","",IFERROR(VLOOKUP($A28,Applicants!$A$5:$D$104,4,FALSE),""))</f>
        <v/>
      </c>
      <c r="E28" s="19" t="n"/>
      <c r="F28" s="19" t="n"/>
      <c r="G28" s="21" t="n"/>
      <c r="H28" s="17" t="n"/>
      <c r="I28" s="23">
        <f>IF(OR($A28="",$G28="",$H28=""),"",IFERROR($G28*VLOOKUP($H28,Assumptions!$A$4:$B$8,2,FALSE),""))</f>
        <v/>
      </c>
      <c r="J28" s="19" t="n"/>
      <c r="K28" s="17" t="n"/>
      <c r="L28" s="16" t="n"/>
      <c r="M28" s="16" t="n"/>
      <c r="N28" s="16" t="n"/>
      <c r="O28" s="17" t="n"/>
      <c r="P28" s="16" t="n"/>
      <c r="Q28" s="17" t="n"/>
      <c r="R28" s="11">
        <f>IF($A28="","",IF($O28="Verified","",IF($O28="Unable to Verify","Human review",IF($O28="Needs Follow-up",IF($P28="","Add follow-up date",IF($P28&lt;TODAY(),"Follow-up overdue",IF($P28&lt;=TODAY()+Assumptions!$B$13,"Follow-up soon",""))),IF(AND($L28&lt;&gt;"",$M28="",TODAY()-$L28&gt;=Assumptions!$B$14),"Check requested item","")))))</f>
        <v/>
      </c>
      <c r="S28" s="19" t="n"/>
    </row>
    <row r="29">
      <c r="A29" s="15" t="n"/>
      <c r="B29" s="7">
        <f>IF($A29="","",IFERROR(VLOOKUP($A29,Applicants!$A$5:$D$104,2,FALSE),""))</f>
        <v/>
      </c>
      <c r="C29" s="7">
        <f>IF($A29="","",IFERROR(VLOOKUP($A29,Applicants!$A$5:$D$104,3,FALSE),""))</f>
        <v/>
      </c>
      <c r="D29" s="8">
        <f>IF($A29="","",IFERROR(VLOOKUP($A29,Applicants!$A$5:$D$104,4,FALSE),""))</f>
        <v/>
      </c>
      <c r="E29" s="19" t="n"/>
      <c r="F29" s="19" t="n"/>
      <c r="G29" s="21" t="n"/>
      <c r="H29" s="17" t="n"/>
      <c r="I29" s="22">
        <f>IF(OR($A29="",$G29="",$H29=""),"",IFERROR($G29*VLOOKUP($H29,Assumptions!$A$4:$B$8,2,FALSE),""))</f>
        <v/>
      </c>
      <c r="J29" s="19" t="n"/>
      <c r="K29" s="17" t="n"/>
      <c r="L29" s="16" t="n"/>
      <c r="M29" s="16" t="n"/>
      <c r="N29" s="16" t="n"/>
      <c r="O29" s="17" t="n"/>
      <c r="P29" s="16" t="n"/>
      <c r="Q29" s="17" t="n"/>
      <c r="R29" s="8">
        <f>IF($A29="","",IF($O29="Verified","",IF($O29="Unable to Verify","Human review",IF($O29="Needs Follow-up",IF($P29="","Add follow-up date",IF($P29&lt;TODAY(),"Follow-up overdue",IF($P29&lt;=TODAY()+Assumptions!$B$13,"Follow-up soon",""))),IF(AND($L29&lt;&gt;"",$M29="",TODAY()-$L29&gt;=Assumptions!$B$14),"Check requested item","")))))</f>
        <v/>
      </c>
      <c r="S29" s="19" t="n"/>
    </row>
    <row r="30">
      <c r="A30" s="15" t="n"/>
      <c r="B30" s="10">
        <f>IF($A30="","",IFERROR(VLOOKUP($A30,Applicants!$A$5:$D$104,2,FALSE),""))</f>
        <v/>
      </c>
      <c r="C30" s="10">
        <f>IF($A30="","",IFERROR(VLOOKUP($A30,Applicants!$A$5:$D$104,3,FALSE),""))</f>
        <v/>
      </c>
      <c r="D30" s="11">
        <f>IF($A30="","",IFERROR(VLOOKUP($A30,Applicants!$A$5:$D$104,4,FALSE),""))</f>
        <v/>
      </c>
      <c r="E30" s="19" t="n"/>
      <c r="F30" s="19" t="n"/>
      <c r="G30" s="21" t="n"/>
      <c r="H30" s="17" t="n"/>
      <c r="I30" s="23">
        <f>IF(OR($A30="",$G30="",$H30=""),"",IFERROR($G30*VLOOKUP($H30,Assumptions!$A$4:$B$8,2,FALSE),""))</f>
        <v/>
      </c>
      <c r="J30" s="19" t="n"/>
      <c r="K30" s="17" t="n"/>
      <c r="L30" s="16" t="n"/>
      <c r="M30" s="16" t="n"/>
      <c r="N30" s="16" t="n"/>
      <c r="O30" s="17" t="n"/>
      <c r="P30" s="16" t="n"/>
      <c r="Q30" s="17" t="n"/>
      <c r="R30" s="11">
        <f>IF($A30="","",IF($O30="Verified","",IF($O30="Unable to Verify","Human review",IF($O30="Needs Follow-up",IF($P30="","Add follow-up date",IF($P30&lt;TODAY(),"Follow-up overdue",IF($P30&lt;=TODAY()+Assumptions!$B$13,"Follow-up soon",""))),IF(AND($L30&lt;&gt;"",$M30="",TODAY()-$L30&gt;=Assumptions!$B$14),"Check requested item","")))))</f>
        <v/>
      </c>
      <c r="S30" s="19" t="n"/>
    </row>
    <row r="31">
      <c r="A31" s="15" t="n"/>
      <c r="B31" s="7">
        <f>IF($A31="","",IFERROR(VLOOKUP($A31,Applicants!$A$5:$D$104,2,FALSE),""))</f>
        <v/>
      </c>
      <c r="C31" s="7">
        <f>IF($A31="","",IFERROR(VLOOKUP($A31,Applicants!$A$5:$D$104,3,FALSE),""))</f>
        <v/>
      </c>
      <c r="D31" s="8">
        <f>IF($A31="","",IFERROR(VLOOKUP($A31,Applicants!$A$5:$D$104,4,FALSE),""))</f>
        <v/>
      </c>
      <c r="E31" s="19" t="n"/>
      <c r="F31" s="19" t="n"/>
      <c r="G31" s="21" t="n"/>
      <c r="H31" s="17" t="n"/>
      <c r="I31" s="22">
        <f>IF(OR($A31="",$G31="",$H31=""),"",IFERROR($G31*VLOOKUP($H31,Assumptions!$A$4:$B$8,2,FALSE),""))</f>
        <v/>
      </c>
      <c r="J31" s="19" t="n"/>
      <c r="K31" s="17" t="n"/>
      <c r="L31" s="16" t="n"/>
      <c r="M31" s="16" t="n"/>
      <c r="N31" s="16" t="n"/>
      <c r="O31" s="17" t="n"/>
      <c r="P31" s="16" t="n"/>
      <c r="Q31" s="17" t="n"/>
      <c r="R31" s="8">
        <f>IF($A31="","",IF($O31="Verified","",IF($O31="Unable to Verify","Human review",IF($O31="Needs Follow-up",IF($P31="","Add follow-up date",IF($P31&lt;TODAY(),"Follow-up overdue",IF($P31&lt;=TODAY()+Assumptions!$B$13,"Follow-up soon",""))),IF(AND($L31&lt;&gt;"",$M31="",TODAY()-$L31&gt;=Assumptions!$B$14),"Check requested item","")))))</f>
        <v/>
      </c>
      <c r="S31" s="19" t="n"/>
    </row>
    <row r="32">
      <c r="A32" s="15" t="n"/>
      <c r="B32" s="10">
        <f>IF($A32="","",IFERROR(VLOOKUP($A32,Applicants!$A$5:$D$104,2,FALSE),""))</f>
        <v/>
      </c>
      <c r="C32" s="10">
        <f>IF($A32="","",IFERROR(VLOOKUP($A32,Applicants!$A$5:$D$104,3,FALSE),""))</f>
        <v/>
      </c>
      <c r="D32" s="11">
        <f>IF($A32="","",IFERROR(VLOOKUP($A32,Applicants!$A$5:$D$104,4,FALSE),""))</f>
        <v/>
      </c>
      <c r="E32" s="19" t="n"/>
      <c r="F32" s="19" t="n"/>
      <c r="G32" s="21" t="n"/>
      <c r="H32" s="17" t="n"/>
      <c r="I32" s="23">
        <f>IF(OR($A32="",$G32="",$H32=""),"",IFERROR($G32*VLOOKUP($H32,Assumptions!$A$4:$B$8,2,FALSE),""))</f>
        <v/>
      </c>
      <c r="J32" s="19" t="n"/>
      <c r="K32" s="17" t="n"/>
      <c r="L32" s="16" t="n"/>
      <c r="M32" s="16" t="n"/>
      <c r="N32" s="16" t="n"/>
      <c r="O32" s="17" t="n"/>
      <c r="P32" s="16" t="n"/>
      <c r="Q32" s="17" t="n"/>
      <c r="R32" s="11">
        <f>IF($A32="","",IF($O32="Verified","",IF($O32="Unable to Verify","Human review",IF($O32="Needs Follow-up",IF($P32="","Add follow-up date",IF($P32&lt;TODAY(),"Follow-up overdue",IF($P32&lt;=TODAY()+Assumptions!$B$13,"Follow-up soon",""))),IF(AND($L32&lt;&gt;"",$M32="",TODAY()-$L32&gt;=Assumptions!$B$14),"Check requested item","")))))</f>
        <v/>
      </c>
      <c r="S32" s="19" t="n"/>
    </row>
    <row r="33">
      <c r="A33" s="15" t="n"/>
      <c r="B33" s="7">
        <f>IF($A33="","",IFERROR(VLOOKUP($A33,Applicants!$A$5:$D$104,2,FALSE),""))</f>
        <v/>
      </c>
      <c r="C33" s="7">
        <f>IF($A33="","",IFERROR(VLOOKUP($A33,Applicants!$A$5:$D$104,3,FALSE),""))</f>
        <v/>
      </c>
      <c r="D33" s="8">
        <f>IF($A33="","",IFERROR(VLOOKUP($A33,Applicants!$A$5:$D$104,4,FALSE),""))</f>
        <v/>
      </c>
      <c r="E33" s="19" t="n"/>
      <c r="F33" s="19" t="n"/>
      <c r="G33" s="21" t="n"/>
      <c r="H33" s="17" t="n"/>
      <c r="I33" s="22">
        <f>IF(OR($A33="",$G33="",$H33=""),"",IFERROR($G33*VLOOKUP($H33,Assumptions!$A$4:$B$8,2,FALSE),""))</f>
        <v/>
      </c>
      <c r="J33" s="19" t="n"/>
      <c r="K33" s="17" t="n"/>
      <c r="L33" s="16" t="n"/>
      <c r="M33" s="16" t="n"/>
      <c r="N33" s="16" t="n"/>
      <c r="O33" s="17" t="n"/>
      <c r="P33" s="16" t="n"/>
      <c r="Q33" s="17" t="n"/>
      <c r="R33" s="8">
        <f>IF($A33="","",IF($O33="Verified","",IF($O33="Unable to Verify","Human review",IF($O33="Needs Follow-up",IF($P33="","Add follow-up date",IF($P33&lt;TODAY(),"Follow-up overdue",IF($P33&lt;=TODAY()+Assumptions!$B$13,"Follow-up soon",""))),IF(AND($L33&lt;&gt;"",$M33="",TODAY()-$L33&gt;=Assumptions!$B$14),"Check requested item","")))))</f>
        <v/>
      </c>
      <c r="S33" s="19" t="n"/>
    </row>
    <row r="34">
      <c r="A34" s="15" t="n"/>
      <c r="B34" s="10">
        <f>IF($A34="","",IFERROR(VLOOKUP($A34,Applicants!$A$5:$D$104,2,FALSE),""))</f>
        <v/>
      </c>
      <c r="C34" s="10">
        <f>IF($A34="","",IFERROR(VLOOKUP($A34,Applicants!$A$5:$D$104,3,FALSE),""))</f>
        <v/>
      </c>
      <c r="D34" s="11">
        <f>IF($A34="","",IFERROR(VLOOKUP($A34,Applicants!$A$5:$D$104,4,FALSE),""))</f>
        <v/>
      </c>
      <c r="E34" s="19" t="n"/>
      <c r="F34" s="19" t="n"/>
      <c r="G34" s="21" t="n"/>
      <c r="H34" s="17" t="n"/>
      <c r="I34" s="23">
        <f>IF(OR($A34="",$G34="",$H34=""),"",IFERROR($G34*VLOOKUP($H34,Assumptions!$A$4:$B$8,2,FALSE),""))</f>
        <v/>
      </c>
      <c r="J34" s="19" t="n"/>
      <c r="K34" s="17" t="n"/>
      <c r="L34" s="16" t="n"/>
      <c r="M34" s="16" t="n"/>
      <c r="N34" s="16" t="n"/>
      <c r="O34" s="17" t="n"/>
      <c r="P34" s="16" t="n"/>
      <c r="Q34" s="17" t="n"/>
      <c r="R34" s="11">
        <f>IF($A34="","",IF($O34="Verified","",IF($O34="Unable to Verify","Human review",IF($O34="Needs Follow-up",IF($P34="","Add follow-up date",IF($P34&lt;TODAY(),"Follow-up overdue",IF($P34&lt;=TODAY()+Assumptions!$B$13,"Follow-up soon",""))),IF(AND($L34&lt;&gt;"",$M34="",TODAY()-$L34&gt;=Assumptions!$B$14),"Check requested item","")))))</f>
        <v/>
      </c>
      <c r="S34" s="19" t="n"/>
    </row>
    <row r="35">
      <c r="A35" s="15" t="n"/>
      <c r="B35" s="7">
        <f>IF($A35="","",IFERROR(VLOOKUP($A35,Applicants!$A$5:$D$104,2,FALSE),""))</f>
        <v/>
      </c>
      <c r="C35" s="7">
        <f>IF($A35="","",IFERROR(VLOOKUP($A35,Applicants!$A$5:$D$104,3,FALSE),""))</f>
        <v/>
      </c>
      <c r="D35" s="8">
        <f>IF($A35="","",IFERROR(VLOOKUP($A35,Applicants!$A$5:$D$104,4,FALSE),""))</f>
        <v/>
      </c>
      <c r="E35" s="19" t="n"/>
      <c r="F35" s="19" t="n"/>
      <c r="G35" s="21" t="n"/>
      <c r="H35" s="17" t="n"/>
      <c r="I35" s="22">
        <f>IF(OR($A35="",$G35="",$H35=""),"",IFERROR($G35*VLOOKUP($H35,Assumptions!$A$4:$B$8,2,FALSE),""))</f>
        <v/>
      </c>
      <c r="J35" s="19" t="n"/>
      <c r="K35" s="17" t="n"/>
      <c r="L35" s="16" t="n"/>
      <c r="M35" s="16" t="n"/>
      <c r="N35" s="16" t="n"/>
      <c r="O35" s="17" t="n"/>
      <c r="P35" s="16" t="n"/>
      <c r="Q35" s="17" t="n"/>
      <c r="R35" s="8">
        <f>IF($A35="","",IF($O35="Verified","",IF($O35="Unable to Verify","Human review",IF($O35="Needs Follow-up",IF($P35="","Add follow-up date",IF($P35&lt;TODAY(),"Follow-up overdue",IF($P35&lt;=TODAY()+Assumptions!$B$13,"Follow-up soon",""))),IF(AND($L35&lt;&gt;"",$M35="",TODAY()-$L35&gt;=Assumptions!$B$14),"Check requested item","")))))</f>
        <v/>
      </c>
      <c r="S35" s="19" t="n"/>
    </row>
    <row r="36">
      <c r="A36" s="15" t="n"/>
      <c r="B36" s="10">
        <f>IF($A36="","",IFERROR(VLOOKUP($A36,Applicants!$A$5:$D$104,2,FALSE),""))</f>
        <v/>
      </c>
      <c r="C36" s="10">
        <f>IF($A36="","",IFERROR(VLOOKUP($A36,Applicants!$A$5:$D$104,3,FALSE),""))</f>
        <v/>
      </c>
      <c r="D36" s="11">
        <f>IF($A36="","",IFERROR(VLOOKUP($A36,Applicants!$A$5:$D$104,4,FALSE),""))</f>
        <v/>
      </c>
      <c r="E36" s="19" t="n"/>
      <c r="F36" s="19" t="n"/>
      <c r="G36" s="21" t="n"/>
      <c r="H36" s="17" t="n"/>
      <c r="I36" s="23">
        <f>IF(OR($A36="",$G36="",$H36=""),"",IFERROR($G36*VLOOKUP($H36,Assumptions!$A$4:$B$8,2,FALSE),""))</f>
        <v/>
      </c>
      <c r="J36" s="19" t="n"/>
      <c r="K36" s="17" t="n"/>
      <c r="L36" s="16" t="n"/>
      <c r="M36" s="16" t="n"/>
      <c r="N36" s="16" t="n"/>
      <c r="O36" s="17" t="n"/>
      <c r="P36" s="16" t="n"/>
      <c r="Q36" s="17" t="n"/>
      <c r="R36" s="11">
        <f>IF($A36="","",IF($O36="Verified","",IF($O36="Unable to Verify","Human review",IF($O36="Needs Follow-up",IF($P36="","Add follow-up date",IF($P36&lt;TODAY(),"Follow-up overdue",IF($P36&lt;=TODAY()+Assumptions!$B$13,"Follow-up soon",""))),IF(AND($L36&lt;&gt;"",$M36="",TODAY()-$L36&gt;=Assumptions!$B$14),"Check requested item","")))))</f>
        <v/>
      </c>
      <c r="S36" s="19" t="n"/>
    </row>
    <row r="37">
      <c r="A37" s="15" t="n"/>
      <c r="B37" s="7">
        <f>IF($A37="","",IFERROR(VLOOKUP($A37,Applicants!$A$5:$D$104,2,FALSE),""))</f>
        <v/>
      </c>
      <c r="C37" s="7">
        <f>IF($A37="","",IFERROR(VLOOKUP($A37,Applicants!$A$5:$D$104,3,FALSE),""))</f>
        <v/>
      </c>
      <c r="D37" s="8">
        <f>IF($A37="","",IFERROR(VLOOKUP($A37,Applicants!$A$5:$D$104,4,FALSE),""))</f>
        <v/>
      </c>
      <c r="E37" s="19" t="n"/>
      <c r="F37" s="19" t="n"/>
      <c r="G37" s="21" t="n"/>
      <c r="H37" s="17" t="n"/>
      <c r="I37" s="22">
        <f>IF(OR($A37="",$G37="",$H37=""),"",IFERROR($G37*VLOOKUP($H37,Assumptions!$A$4:$B$8,2,FALSE),""))</f>
        <v/>
      </c>
      <c r="J37" s="19" t="n"/>
      <c r="K37" s="17" t="n"/>
      <c r="L37" s="16" t="n"/>
      <c r="M37" s="16" t="n"/>
      <c r="N37" s="16" t="n"/>
      <c r="O37" s="17" t="n"/>
      <c r="P37" s="16" t="n"/>
      <c r="Q37" s="17" t="n"/>
      <c r="R37" s="8">
        <f>IF($A37="","",IF($O37="Verified","",IF($O37="Unable to Verify","Human review",IF($O37="Needs Follow-up",IF($P37="","Add follow-up date",IF($P37&lt;TODAY(),"Follow-up overdue",IF($P37&lt;=TODAY()+Assumptions!$B$13,"Follow-up soon",""))),IF(AND($L37&lt;&gt;"",$M37="",TODAY()-$L37&gt;=Assumptions!$B$14),"Check requested item","")))))</f>
        <v/>
      </c>
      <c r="S37" s="19" t="n"/>
    </row>
    <row r="38">
      <c r="A38" s="15" t="n"/>
      <c r="B38" s="10">
        <f>IF($A38="","",IFERROR(VLOOKUP($A38,Applicants!$A$5:$D$104,2,FALSE),""))</f>
        <v/>
      </c>
      <c r="C38" s="10">
        <f>IF($A38="","",IFERROR(VLOOKUP($A38,Applicants!$A$5:$D$104,3,FALSE),""))</f>
        <v/>
      </c>
      <c r="D38" s="11">
        <f>IF($A38="","",IFERROR(VLOOKUP($A38,Applicants!$A$5:$D$104,4,FALSE),""))</f>
        <v/>
      </c>
      <c r="E38" s="19" t="n"/>
      <c r="F38" s="19" t="n"/>
      <c r="G38" s="21" t="n"/>
      <c r="H38" s="17" t="n"/>
      <c r="I38" s="23">
        <f>IF(OR($A38="",$G38="",$H38=""),"",IFERROR($G38*VLOOKUP($H38,Assumptions!$A$4:$B$8,2,FALSE),""))</f>
        <v/>
      </c>
      <c r="J38" s="19" t="n"/>
      <c r="K38" s="17" t="n"/>
      <c r="L38" s="16" t="n"/>
      <c r="M38" s="16" t="n"/>
      <c r="N38" s="16" t="n"/>
      <c r="O38" s="17" t="n"/>
      <c r="P38" s="16" t="n"/>
      <c r="Q38" s="17" t="n"/>
      <c r="R38" s="11">
        <f>IF($A38="","",IF($O38="Verified","",IF($O38="Unable to Verify","Human review",IF($O38="Needs Follow-up",IF($P38="","Add follow-up date",IF($P38&lt;TODAY(),"Follow-up overdue",IF($P38&lt;=TODAY()+Assumptions!$B$13,"Follow-up soon",""))),IF(AND($L38&lt;&gt;"",$M38="",TODAY()-$L38&gt;=Assumptions!$B$14),"Check requested item","")))))</f>
        <v/>
      </c>
      <c r="S38" s="19" t="n"/>
    </row>
    <row r="39">
      <c r="A39" s="15" t="n"/>
      <c r="B39" s="7">
        <f>IF($A39="","",IFERROR(VLOOKUP($A39,Applicants!$A$5:$D$104,2,FALSE),""))</f>
        <v/>
      </c>
      <c r="C39" s="7">
        <f>IF($A39="","",IFERROR(VLOOKUP($A39,Applicants!$A$5:$D$104,3,FALSE),""))</f>
        <v/>
      </c>
      <c r="D39" s="8">
        <f>IF($A39="","",IFERROR(VLOOKUP($A39,Applicants!$A$5:$D$104,4,FALSE),""))</f>
        <v/>
      </c>
      <c r="E39" s="19" t="n"/>
      <c r="F39" s="19" t="n"/>
      <c r="G39" s="21" t="n"/>
      <c r="H39" s="17" t="n"/>
      <c r="I39" s="22">
        <f>IF(OR($A39="",$G39="",$H39=""),"",IFERROR($G39*VLOOKUP($H39,Assumptions!$A$4:$B$8,2,FALSE),""))</f>
        <v/>
      </c>
      <c r="J39" s="19" t="n"/>
      <c r="K39" s="17" t="n"/>
      <c r="L39" s="16" t="n"/>
      <c r="M39" s="16" t="n"/>
      <c r="N39" s="16" t="n"/>
      <c r="O39" s="17" t="n"/>
      <c r="P39" s="16" t="n"/>
      <c r="Q39" s="17" t="n"/>
      <c r="R39" s="8">
        <f>IF($A39="","",IF($O39="Verified","",IF($O39="Unable to Verify","Human review",IF($O39="Needs Follow-up",IF($P39="","Add follow-up date",IF($P39&lt;TODAY(),"Follow-up overdue",IF($P39&lt;=TODAY()+Assumptions!$B$13,"Follow-up soon",""))),IF(AND($L39&lt;&gt;"",$M39="",TODAY()-$L39&gt;=Assumptions!$B$14),"Check requested item","")))))</f>
        <v/>
      </c>
      <c r="S39" s="19" t="n"/>
    </row>
    <row r="40">
      <c r="A40" s="15" t="n"/>
      <c r="B40" s="10">
        <f>IF($A40="","",IFERROR(VLOOKUP($A40,Applicants!$A$5:$D$104,2,FALSE),""))</f>
        <v/>
      </c>
      <c r="C40" s="10">
        <f>IF($A40="","",IFERROR(VLOOKUP($A40,Applicants!$A$5:$D$104,3,FALSE),""))</f>
        <v/>
      </c>
      <c r="D40" s="11">
        <f>IF($A40="","",IFERROR(VLOOKUP($A40,Applicants!$A$5:$D$104,4,FALSE),""))</f>
        <v/>
      </c>
      <c r="E40" s="19" t="n"/>
      <c r="F40" s="19" t="n"/>
      <c r="G40" s="21" t="n"/>
      <c r="H40" s="17" t="n"/>
      <c r="I40" s="23">
        <f>IF(OR($A40="",$G40="",$H40=""),"",IFERROR($G40*VLOOKUP($H40,Assumptions!$A$4:$B$8,2,FALSE),""))</f>
        <v/>
      </c>
      <c r="J40" s="19" t="n"/>
      <c r="K40" s="17" t="n"/>
      <c r="L40" s="16" t="n"/>
      <c r="M40" s="16" t="n"/>
      <c r="N40" s="16" t="n"/>
      <c r="O40" s="17" t="n"/>
      <c r="P40" s="16" t="n"/>
      <c r="Q40" s="17" t="n"/>
      <c r="R40" s="11">
        <f>IF($A40="","",IF($O40="Verified","",IF($O40="Unable to Verify","Human review",IF($O40="Needs Follow-up",IF($P40="","Add follow-up date",IF($P40&lt;TODAY(),"Follow-up overdue",IF($P40&lt;=TODAY()+Assumptions!$B$13,"Follow-up soon",""))),IF(AND($L40&lt;&gt;"",$M40="",TODAY()-$L40&gt;=Assumptions!$B$14),"Check requested item","")))))</f>
        <v/>
      </c>
      <c r="S40" s="19" t="n"/>
    </row>
    <row r="41">
      <c r="A41" s="15" t="n"/>
      <c r="B41" s="7">
        <f>IF($A41="","",IFERROR(VLOOKUP($A41,Applicants!$A$5:$D$104,2,FALSE),""))</f>
        <v/>
      </c>
      <c r="C41" s="7">
        <f>IF($A41="","",IFERROR(VLOOKUP($A41,Applicants!$A$5:$D$104,3,FALSE),""))</f>
        <v/>
      </c>
      <c r="D41" s="8">
        <f>IF($A41="","",IFERROR(VLOOKUP($A41,Applicants!$A$5:$D$104,4,FALSE),""))</f>
        <v/>
      </c>
      <c r="E41" s="19" t="n"/>
      <c r="F41" s="19" t="n"/>
      <c r="G41" s="21" t="n"/>
      <c r="H41" s="17" t="n"/>
      <c r="I41" s="22">
        <f>IF(OR($A41="",$G41="",$H41=""),"",IFERROR($G41*VLOOKUP($H41,Assumptions!$A$4:$B$8,2,FALSE),""))</f>
        <v/>
      </c>
      <c r="J41" s="19" t="n"/>
      <c r="K41" s="17" t="n"/>
      <c r="L41" s="16" t="n"/>
      <c r="M41" s="16" t="n"/>
      <c r="N41" s="16" t="n"/>
      <c r="O41" s="17" t="n"/>
      <c r="P41" s="16" t="n"/>
      <c r="Q41" s="17" t="n"/>
      <c r="R41" s="8">
        <f>IF($A41="","",IF($O41="Verified","",IF($O41="Unable to Verify","Human review",IF($O41="Needs Follow-up",IF($P41="","Add follow-up date",IF($P41&lt;TODAY(),"Follow-up overdue",IF($P41&lt;=TODAY()+Assumptions!$B$13,"Follow-up soon",""))),IF(AND($L41&lt;&gt;"",$M41="",TODAY()-$L41&gt;=Assumptions!$B$14),"Check requested item","")))))</f>
        <v/>
      </c>
      <c r="S41" s="19" t="n"/>
    </row>
    <row r="42">
      <c r="A42" s="15" t="n"/>
      <c r="B42" s="10">
        <f>IF($A42="","",IFERROR(VLOOKUP($A42,Applicants!$A$5:$D$104,2,FALSE),""))</f>
        <v/>
      </c>
      <c r="C42" s="10">
        <f>IF($A42="","",IFERROR(VLOOKUP($A42,Applicants!$A$5:$D$104,3,FALSE),""))</f>
        <v/>
      </c>
      <c r="D42" s="11">
        <f>IF($A42="","",IFERROR(VLOOKUP($A42,Applicants!$A$5:$D$104,4,FALSE),""))</f>
        <v/>
      </c>
      <c r="E42" s="19" t="n"/>
      <c r="F42" s="19" t="n"/>
      <c r="G42" s="21" t="n"/>
      <c r="H42" s="17" t="n"/>
      <c r="I42" s="23">
        <f>IF(OR($A42="",$G42="",$H42=""),"",IFERROR($G42*VLOOKUP($H42,Assumptions!$A$4:$B$8,2,FALSE),""))</f>
        <v/>
      </c>
      <c r="J42" s="19" t="n"/>
      <c r="K42" s="17" t="n"/>
      <c r="L42" s="16" t="n"/>
      <c r="M42" s="16" t="n"/>
      <c r="N42" s="16" t="n"/>
      <c r="O42" s="17" t="n"/>
      <c r="P42" s="16" t="n"/>
      <c r="Q42" s="17" t="n"/>
      <c r="R42" s="11">
        <f>IF($A42="","",IF($O42="Verified","",IF($O42="Unable to Verify","Human review",IF($O42="Needs Follow-up",IF($P42="","Add follow-up date",IF($P42&lt;TODAY(),"Follow-up overdue",IF($P42&lt;=TODAY()+Assumptions!$B$13,"Follow-up soon",""))),IF(AND($L42&lt;&gt;"",$M42="",TODAY()-$L42&gt;=Assumptions!$B$14),"Check requested item","")))))</f>
        <v/>
      </c>
      <c r="S42" s="19" t="n"/>
    </row>
    <row r="43">
      <c r="A43" s="15" t="n"/>
      <c r="B43" s="7">
        <f>IF($A43="","",IFERROR(VLOOKUP($A43,Applicants!$A$5:$D$104,2,FALSE),""))</f>
        <v/>
      </c>
      <c r="C43" s="7">
        <f>IF($A43="","",IFERROR(VLOOKUP($A43,Applicants!$A$5:$D$104,3,FALSE),""))</f>
        <v/>
      </c>
      <c r="D43" s="8">
        <f>IF($A43="","",IFERROR(VLOOKUP($A43,Applicants!$A$5:$D$104,4,FALSE),""))</f>
        <v/>
      </c>
      <c r="E43" s="19" t="n"/>
      <c r="F43" s="19" t="n"/>
      <c r="G43" s="21" t="n"/>
      <c r="H43" s="17" t="n"/>
      <c r="I43" s="22">
        <f>IF(OR($A43="",$G43="",$H43=""),"",IFERROR($G43*VLOOKUP($H43,Assumptions!$A$4:$B$8,2,FALSE),""))</f>
        <v/>
      </c>
      <c r="J43" s="19" t="n"/>
      <c r="K43" s="17" t="n"/>
      <c r="L43" s="16" t="n"/>
      <c r="M43" s="16" t="n"/>
      <c r="N43" s="16" t="n"/>
      <c r="O43" s="17" t="n"/>
      <c r="P43" s="16" t="n"/>
      <c r="Q43" s="17" t="n"/>
      <c r="R43" s="8">
        <f>IF($A43="","",IF($O43="Verified","",IF($O43="Unable to Verify","Human review",IF($O43="Needs Follow-up",IF($P43="","Add follow-up date",IF($P43&lt;TODAY(),"Follow-up overdue",IF($P43&lt;=TODAY()+Assumptions!$B$13,"Follow-up soon",""))),IF(AND($L43&lt;&gt;"",$M43="",TODAY()-$L43&gt;=Assumptions!$B$14),"Check requested item","")))))</f>
        <v/>
      </c>
      <c r="S43" s="19" t="n"/>
    </row>
    <row r="44">
      <c r="A44" s="15" t="n"/>
      <c r="B44" s="10">
        <f>IF($A44="","",IFERROR(VLOOKUP($A44,Applicants!$A$5:$D$104,2,FALSE),""))</f>
        <v/>
      </c>
      <c r="C44" s="10">
        <f>IF($A44="","",IFERROR(VLOOKUP($A44,Applicants!$A$5:$D$104,3,FALSE),""))</f>
        <v/>
      </c>
      <c r="D44" s="11">
        <f>IF($A44="","",IFERROR(VLOOKUP($A44,Applicants!$A$5:$D$104,4,FALSE),""))</f>
        <v/>
      </c>
      <c r="E44" s="19" t="n"/>
      <c r="F44" s="19" t="n"/>
      <c r="G44" s="21" t="n"/>
      <c r="H44" s="17" t="n"/>
      <c r="I44" s="23">
        <f>IF(OR($A44="",$G44="",$H44=""),"",IFERROR($G44*VLOOKUP($H44,Assumptions!$A$4:$B$8,2,FALSE),""))</f>
        <v/>
      </c>
      <c r="J44" s="19" t="n"/>
      <c r="K44" s="17" t="n"/>
      <c r="L44" s="16" t="n"/>
      <c r="M44" s="16" t="n"/>
      <c r="N44" s="16" t="n"/>
      <c r="O44" s="17" t="n"/>
      <c r="P44" s="16" t="n"/>
      <c r="Q44" s="17" t="n"/>
      <c r="R44" s="11">
        <f>IF($A44="","",IF($O44="Verified","",IF($O44="Unable to Verify","Human review",IF($O44="Needs Follow-up",IF($P44="","Add follow-up date",IF($P44&lt;TODAY(),"Follow-up overdue",IF($P44&lt;=TODAY()+Assumptions!$B$13,"Follow-up soon",""))),IF(AND($L44&lt;&gt;"",$M44="",TODAY()-$L44&gt;=Assumptions!$B$14),"Check requested item","")))))</f>
        <v/>
      </c>
      <c r="S44" s="19" t="n"/>
    </row>
    <row r="45">
      <c r="A45" s="15" t="n"/>
      <c r="B45" s="7">
        <f>IF($A45="","",IFERROR(VLOOKUP($A45,Applicants!$A$5:$D$104,2,FALSE),""))</f>
        <v/>
      </c>
      <c r="C45" s="7">
        <f>IF($A45="","",IFERROR(VLOOKUP($A45,Applicants!$A$5:$D$104,3,FALSE),""))</f>
        <v/>
      </c>
      <c r="D45" s="8">
        <f>IF($A45="","",IFERROR(VLOOKUP($A45,Applicants!$A$5:$D$104,4,FALSE),""))</f>
        <v/>
      </c>
      <c r="E45" s="19" t="n"/>
      <c r="F45" s="19" t="n"/>
      <c r="G45" s="21" t="n"/>
      <c r="H45" s="17" t="n"/>
      <c r="I45" s="22">
        <f>IF(OR($A45="",$G45="",$H45=""),"",IFERROR($G45*VLOOKUP($H45,Assumptions!$A$4:$B$8,2,FALSE),""))</f>
        <v/>
      </c>
      <c r="J45" s="19" t="n"/>
      <c r="K45" s="17" t="n"/>
      <c r="L45" s="16" t="n"/>
      <c r="M45" s="16" t="n"/>
      <c r="N45" s="16" t="n"/>
      <c r="O45" s="17" t="n"/>
      <c r="P45" s="16" t="n"/>
      <c r="Q45" s="17" t="n"/>
      <c r="R45" s="8">
        <f>IF($A45="","",IF($O45="Verified","",IF($O45="Unable to Verify","Human review",IF($O45="Needs Follow-up",IF($P45="","Add follow-up date",IF($P45&lt;TODAY(),"Follow-up overdue",IF($P45&lt;=TODAY()+Assumptions!$B$13,"Follow-up soon",""))),IF(AND($L45&lt;&gt;"",$M45="",TODAY()-$L45&gt;=Assumptions!$B$14),"Check requested item","")))))</f>
        <v/>
      </c>
      <c r="S45" s="19" t="n"/>
    </row>
    <row r="46">
      <c r="A46" s="15" t="n"/>
      <c r="B46" s="10">
        <f>IF($A46="","",IFERROR(VLOOKUP($A46,Applicants!$A$5:$D$104,2,FALSE),""))</f>
        <v/>
      </c>
      <c r="C46" s="10">
        <f>IF($A46="","",IFERROR(VLOOKUP($A46,Applicants!$A$5:$D$104,3,FALSE),""))</f>
        <v/>
      </c>
      <c r="D46" s="11">
        <f>IF($A46="","",IFERROR(VLOOKUP($A46,Applicants!$A$5:$D$104,4,FALSE),""))</f>
        <v/>
      </c>
      <c r="E46" s="19" t="n"/>
      <c r="F46" s="19" t="n"/>
      <c r="G46" s="21" t="n"/>
      <c r="H46" s="17" t="n"/>
      <c r="I46" s="23">
        <f>IF(OR($A46="",$G46="",$H46=""),"",IFERROR($G46*VLOOKUP($H46,Assumptions!$A$4:$B$8,2,FALSE),""))</f>
        <v/>
      </c>
      <c r="J46" s="19" t="n"/>
      <c r="K46" s="17" t="n"/>
      <c r="L46" s="16" t="n"/>
      <c r="M46" s="16" t="n"/>
      <c r="N46" s="16" t="n"/>
      <c r="O46" s="17" t="n"/>
      <c r="P46" s="16" t="n"/>
      <c r="Q46" s="17" t="n"/>
      <c r="R46" s="11">
        <f>IF($A46="","",IF($O46="Verified","",IF($O46="Unable to Verify","Human review",IF($O46="Needs Follow-up",IF($P46="","Add follow-up date",IF($P46&lt;TODAY(),"Follow-up overdue",IF($P46&lt;=TODAY()+Assumptions!$B$13,"Follow-up soon",""))),IF(AND($L46&lt;&gt;"",$M46="",TODAY()-$L46&gt;=Assumptions!$B$14),"Check requested item","")))))</f>
        <v/>
      </c>
      <c r="S46" s="19" t="n"/>
    </row>
    <row r="47">
      <c r="A47" s="15" t="n"/>
      <c r="B47" s="7">
        <f>IF($A47="","",IFERROR(VLOOKUP($A47,Applicants!$A$5:$D$104,2,FALSE),""))</f>
        <v/>
      </c>
      <c r="C47" s="7">
        <f>IF($A47="","",IFERROR(VLOOKUP($A47,Applicants!$A$5:$D$104,3,FALSE),""))</f>
        <v/>
      </c>
      <c r="D47" s="8">
        <f>IF($A47="","",IFERROR(VLOOKUP($A47,Applicants!$A$5:$D$104,4,FALSE),""))</f>
        <v/>
      </c>
      <c r="E47" s="19" t="n"/>
      <c r="F47" s="19" t="n"/>
      <c r="G47" s="21" t="n"/>
      <c r="H47" s="17" t="n"/>
      <c r="I47" s="22">
        <f>IF(OR($A47="",$G47="",$H47=""),"",IFERROR($G47*VLOOKUP($H47,Assumptions!$A$4:$B$8,2,FALSE),""))</f>
        <v/>
      </c>
      <c r="J47" s="19" t="n"/>
      <c r="K47" s="17" t="n"/>
      <c r="L47" s="16" t="n"/>
      <c r="M47" s="16" t="n"/>
      <c r="N47" s="16" t="n"/>
      <c r="O47" s="17" t="n"/>
      <c r="P47" s="16" t="n"/>
      <c r="Q47" s="17" t="n"/>
      <c r="R47" s="8">
        <f>IF($A47="","",IF($O47="Verified","",IF($O47="Unable to Verify","Human review",IF($O47="Needs Follow-up",IF($P47="","Add follow-up date",IF($P47&lt;TODAY(),"Follow-up overdue",IF($P47&lt;=TODAY()+Assumptions!$B$13,"Follow-up soon",""))),IF(AND($L47&lt;&gt;"",$M47="",TODAY()-$L47&gt;=Assumptions!$B$14),"Check requested item","")))))</f>
        <v/>
      </c>
      <c r="S47" s="19" t="n"/>
    </row>
    <row r="48">
      <c r="A48" s="15" t="n"/>
      <c r="B48" s="10">
        <f>IF($A48="","",IFERROR(VLOOKUP($A48,Applicants!$A$5:$D$104,2,FALSE),""))</f>
        <v/>
      </c>
      <c r="C48" s="10">
        <f>IF($A48="","",IFERROR(VLOOKUP($A48,Applicants!$A$5:$D$104,3,FALSE),""))</f>
        <v/>
      </c>
      <c r="D48" s="11">
        <f>IF($A48="","",IFERROR(VLOOKUP($A48,Applicants!$A$5:$D$104,4,FALSE),""))</f>
        <v/>
      </c>
      <c r="E48" s="19" t="n"/>
      <c r="F48" s="19" t="n"/>
      <c r="G48" s="21" t="n"/>
      <c r="H48" s="17" t="n"/>
      <c r="I48" s="23">
        <f>IF(OR($A48="",$G48="",$H48=""),"",IFERROR($G48*VLOOKUP($H48,Assumptions!$A$4:$B$8,2,FALSE),""))</f>
        <v/>
      </c>
      <c r="J48" s="19" t="n"/>
      <c r="K48" s="17" t="n"/>
      <c r="L48" s="16" t="n"/>
      <c r="M48" s="16" t="n"/>
      <c r="N48" s="16" t="n"/>
      <c r="O48" s="17" t="n"/>
      <c r="P48" s="16" t="n"/>
      <c r="Q48" s="17" t="n"/>
      <c r="R48" s="11">
        <f>IF($A48="","",IF($O48="Verified","",IF($O48="Unable to Verify","Human review",IF($O48="Needs Follow-up",IF($P48="","Add follow-up date",IF($P48&lt;TODAY(),"Follow-up overdue",IF($P48&lt;=TODAY()+Assumptions!$B$13,"Follow-up soon",""))),IF(AND($L48&lt;&gt;"",$M48="",TODAY()-$L48&gt;=Assumptions!$B$14),"Check requested item","")))))</f>
        <v/>
      </c>
      <c r="S48" s="19" t="n"/>
    </row>
    <row r="49">
      <c r="A49" s="15" t="n"/>
      <c r="B49" s="7">
        <f>IF($A49="","",IFERROR(VLOOKUP($A49,Applicants!$A$5:$D$104,2,FALSE),""))</f>
        <v/>
      </c>
      <c r="C49" s="7">
        <f>IF($A49="","",IFERROR(VLOOKUP($A49,Applicants!$A$5:$D$104,3,FALSE),""))</f>
        <v/>
      </c>
      <c r="D49" s="8">
        <f>IF($A49="","",IFERROR(VLOOKUP($A49,Applicants!$A$5:$D$104,4,FALSE),""))</f>
        <v/>
      </c>
      <c r="E49" s="19" t="n"/>
      <c r="F49" s="19" t="n"/>
      <c r="G49" s="21" t="n"/>
      <c r="H49" s="17" t="n"/>
      <c r="I49" s="22">
        <f>IF(OR($A49="",$G49="",$H49=""),"",IFERROR($G49*VLOOKUP($H49,Assumptions!$A$4:$B$8,2,FALSE),""))</f>
        <v/>
      </c>
      <c r="J49" s="19" t="n"/>
      <c r="K49" s="17" t="n"/>
      <c r="L49" s="16" t="n"/>
      <c r="M49" s="16" t="n"/>
      <c r="N49" s="16" t="n"/>
      <c r="O49" s="17" t="n"/>
      <c r="P49" s="16" t="n"/>
      <c r="Q49" s="17" t="n"/>
      <c r="R49" s="8">
        <f>IF($A49="","",IF($O49="Verified","",IF($O49="Unable to Verify","Human review",IF($O49="Needs Follow-up",IF($P49="","Add follow-up date",IF($P49&lt;TODAY(),"Follow-up overdue",IF($P49&lt;=TODAY()+Assumptions!$B$13,"Follow-up soon",""))),IF(AND($L49&lt;&gt;"",$M49="",TODAY()-$L49&gt;=Assumptions!$B$14),"Check requested item","")))))</f>
        <v/>
      </c>
      <c r="S49" s="19" t="n"/>
    </row>
    <row r="50">
      <c r="A50" s="15" t="n"/>
      <c r="B50" s="10">
        <f>IF($A50="","",IFERROR(VLOOKUP($A50,Applicants!$A$5:$D$104,2,FALSE),""))</f>
        <v/>
      </c>
      <c r="C50" s="10">
        <f>IF($A50="","",IFERROR(VLOOKUP($A50,Applicants!$A$5:$D$104,3,FALSE),""))</f>
        <v/>
      </c>
      <c r="D50" s="11">
        <f>IF($A50="","",IFERROR(VLOOKUP($A50,Applicants!$A$5:$D$104,4,FALSE),""))</f>
        <v/>
      </c>
      <c r="E50" s="19" t="n"/>
      <c r="F50" s="19" t="n"/>
      <c r="G50" s="21" t="n"/>
      <c r="H50" s="17" t="n"/>
      <c r="I50" s="23">
        <f>IF(OR($A50="",$G50="",$H50=""),"",IFERROR($G50*VLOOKUP($H50,Assumptions!$A$4:$B$8,2,FALSE),""))</f>
        <v/>
      </c>
      <c r="J50" s="19" t="n"/>
      <c r="K50" s="17" t="n"/>
      <c r="L50" s="16" t="n"/>
      <c r="M50" s="16" t="n"/>
      <c r="N50" s="16" t="n"/>
      <c r="O50" s="17" t="n"/>
      <c r="P50" s="16" t="n"/>
      <c r="Q50" s="17" t="n"/>
      <c r="R50" s="11">
        <f>IF($A50="","",IF($O50="Verified","",IF($O50="Unable to Verify","Human review",IF($O50="Needs Follow-up",IF($P50="","Add follow-up date",IF($P50&lt;TODAY(),"Follow-up overdue",IF($P50&lt;=TODAY()+Assumptions!$B$13,"Follow-up soon",""))),IF(AND($L50&lt;&gt;"",$M50="",TODAY()-$L50&gt;=Assumptions!$B$14),"Check requested item","")))))</f>
        <v/>
      </c>
      <c r="S50" s="19" t="n"/>
    </row>
    <row r="51">
      <c r="A51" s="15" t="n"/>
      <c r="B51" s="7">
        <f>IF($A51="","",IFERROR(VLOOKUP($A51,Applicants!$A$5:$D$104,2,FALSE),""))</f>
        <v/>
      </c>
      <c r="C51" s="7">
        <f>IF($A51="","",IFERROR(VLOOKUP($A51,Applicants!$A$5:$D$104,3,FALSE),""))</f>
        <v/>
      </c>
      <c r="D51" s="8">
        <f>IF($A51="","",IFERROR(VLOOKUP($A51,Applicants!$A$5:$D$104,4,FALSE),""))</f>
        <v/>
      </c>
      <c r="E51" s="19" t="n"/>
      <c r="F51" s="19" t="n"/>
      <c r="G51" s="21" t="n"/>
      <c r="H51" s="17" t="n"/>
      <c r="I51" s="22">
        <f>IF(OR($A51="",$G51="",$H51=""),"",IFERROR($G51*VLOOKUP($H51,Assumptions!$A$4:$B$8,2,FALSE),""))</f>
        <v/>
      </c>
      <c r="J51" s="19" t="n"/>
      <c r="K51" s="17" t="n"/>
      <c r="L51" s="16" t="n"/>
      <c r="M51" s="16" t="n"/>
      <c r="N51" s="16" t="n"/>
      <c r="O51" s="17" t="n"/>
      <c r="P51" s="16" t="n"/>
      <c r="Q51" s="17" t="n"/>
      <c r="R51" s="8">
        <f>IF($A51="","",IF($O51="Verified","",IF($O51="Unable to Verify","Human review",IF($O51="Needs Follow-up",IF($P51="","Add follow-up date",IF($P51&lt;TODAY(),"Follow-up overdue",IF($P51&lt;=TODAY()+Assumptions!$B$13,"Follow-up soon",""))),IF(AND($L51&lt;&gt;"",$M51="",TODAY()-$L51&gt;=Assumptions!$B$14),"Check requested item","")))))</f>
        <v/>
      </c>
      <c r="S51" s="19" t="n"/>
    </row>
    <row r="52">
      <c r="A52" s="15" t="n"/>
      <c r="B52" s="10">
        <f>IF($A52="","",IFERROR(VLOOKUP($A52,Applicants!$A$5:$D$104,2,FALSE),""))</f>
        <v/>
      </c>
      <c r="C52" s="10">
        <f>IF($A52="","",IFERROR(VLOOKUP($A52,Applicants!$A$5:$D$104,3,FALSE),""))</f>
        <v/>
      </c>
      <c r="D52" s="11">
        <f>IF($A52="","",IFERROR(VLOOKUP($A52,Applicants!$A$5:$D$104,4,FALSE),""))</f>
        <v/>
      </c>
      <c r="E52" s="19" t="n"/>
      <c r="F52" s="19" t="n"/>
      <c r="G52" s="21" t="n"/>
      <c r="H52" s="17" t="n"/>
      <c r="I52" s="23">
        <f>IF(OR($A52="",$G52="",$H52=""),"",IFERROR($G52*VLOOKUP($H52,Assumptions!$A$4:$B$8,2,FALSE),""))</f>
        <v/>
      </c>
      <c r="J52" s="19" t="n"/>
      <c r="K52" s="17" t="n"/>
      <c r="L52" s="16" t="n"/>
      <c r="M52" s="16" t="n"/>
      <c r="N52" s="16" t="n"/>
      <c r="O52" s="17" t="n"/>
      <c r="P52" s="16" t="n"/>
      <c r="Q52" s="17" t="n"/>
      <c r="R52" s="11">
        <f>IF($A52="","",IF($O52="Verified","",IF($O52="Unable to Verify","Human review",IF($O52="Needs Follow-up",IF($P52="","Add follow-up date",IF($P52&lt;TODAY(),"Follow-up overdue",IF($P52&lt;=TODAY()+Assumptions!$B$13,"Follow-up soon",""))),IF(AND($L52&lt;&gt;"",$M52="",TODAY()-$L52&gt;=Assumptions!$B$14),"Check requested item","")))))</f>
        <v/>
      </c>
      <c r="S52" s="19" t="n"/>
    </row>
    <row r="53">
      <c r="A53" s="15" t="n"/>
      <c r="B53" s="7">
        <f>IF($A53="","",IFERROR(VLOOKUP($A53,Applicants!$A$5:$D$104,2,FALSE),""))</f>
        <v/>
      </c>
      <c r="C53" s="7">
        <f>IF($A53="","",IFERROR(VLOOKUP($A53,Applicants!$A$5:$D$104,3,FALSE),""))</f>
        <v/>
      </c>
      <c r="D53" s="8">
        <f>IF($A53="","",IFERROR(VLOOKUP($A53,Applicants!$A$5:$D$104,4,FALSE),""))</f>
        <v/>
      </c>
      <c r="E53" s="19" t="n"/>
      <c r="F53" s="19" t="n"/>
      <c r="G53" s="21" t="n"/>
      <c r="H53" s="17" t="n"/>
      <c r="I53" s="22">
        <f>IF(OR($A53="",$G53="",$H53=""),"",IFERROR($G53*VLOOKUP($H53,Assumptions!$A$4:$B$8,2,FALSE),""))</f>
        <v/>
      </c>
      <c r="J53" s="19" t="n"/>
      <c r="K53" s="17" t="n"/>
      <c r="L53" s="16" t="n"/>
      <c r="M53" s="16" t="n"/>
      <c r="N53" s="16" t="n"/>
      <c r="O53" s="17" t="n"/>
      <c r="P53" s="16" t="n"/>
      <c r="Q53" s="17" t="n"/>
      <c r="R53" s="8">
        <f>IF($A53="","",IF($O53="Verified","",IF($O53="Unable to Verify","Human review",IF($O53="Needs Follow-up",IF($P53="","Add follow-up date",IF($P53&lt;TODAY(),"Follow-up overdue",IF($P53&lt;=TODAY()+Assumptions!$B$13,"Follow-up soon",""))),IF(AND($L53&lt;&gt;"",$M53="",TODAY()-$L53&gt;=Assumptions!$B$14),"Check requested item","")))))</f>
        <v/>
      </c>
      <c r="S53" s="19" t="n"/>
    </row>
    <row r="54">
      <c r="A54" s="15" t="n"/>
      <c r="B54" s="10">
        <f>IF($A54="","",IFERROR(VLOOKUP($A54,Applicants!$A$5:$D$104,2,FALSE),""))</f>
        <v/>
      </c>
      <c r="C54" s="10">
        <f>IF($A54="","",IFERROR(VLOOKUP($A54,Applicants!$A$5:$D$104,3,FALSE),""))</f>
        <v/>
      </c>
      <c r="D54" s="11">
        <f>IF($A54="","",IFERROR(VLOOKUP($A54,Applicants!$A$5:$D$104,4,FALSE),""))</f>
        <v/>
      </c>
      <c r="E54" s="19" t="n"/>
      <c r="F54" s="19" t="n"/>
      <c r="G54" s="21" t="n"/>
      <c r="H54" s="17" t="n"/>
      <c r="I54" s="23">
        <f>IF(OR($A54="",$G54="",$H54=""),"",IFERROR($G54*VLOOKUP($H54,Assumptions!$A$4:$B$8,2,FALSE),""))</f>
        <v/>
      </c>
      <c r="J54" s="19" t="n"/>
      <c r="K54" s="17" t="n"/>
      <c r="L54" s="16" t="n"/>
      <c r="M54" s="16" t="n"/>
      <c r="N54" s="16" t="n"/>
      <c r="O54" s="17" t="n"/>
      <c r="P54" s="16" t="n"/>
      <c r="Q54" s="17" t="n"/>
      <c r="R54" s="11">
        <f>IF($A54="","",IF($O54="Verified","",IF($O54="Unable to Verify","Human review",IF($O54="Needs Follow-up",IF($P54="","Add follow-up date",IF($P54&lt;TODAY(),"Follow-up overdue",IF($P54&lt;=TODAY()+Assumptions!$B$13,"Follow-up soon",""))),IF(AND($L54&lt;&gt;"",$M54="",TODAY()-$L54&gt;=Assumptions!$B$14),"Check requested item","")))))</f>
        <v/>
      </c>
      <c r="S54" s="19" t="n"/>
    </row>
    <row r="55">
      <c r="A55" s="15" t="n"/>
      <c r="B55" s="7">
        <f>IF($A55="","",IFERROR(VLOOKUP($A55,Applicants!$A$5:$D$104,2,FALSE),""))</f>
        <v/>
      </c>
      <c r="C55" s="7">
        <f>IF($A55="","",IFERROR(VLOOKUP($A55,Applicants!$A$5:$D$104,3,FALSE),""))</f>
        <v/>
      </c>
      <c r="D55" s="8">
        <f>IF($A55="","",IFERROR(VLOOKUP($A55,Applicants!$A$5:$D$104,4,FALSE),""))</f>
        <v/>
      </c>
      <c r="E55" s="19" t="n"/>
      <c r="F55" s="19" t="n"/>
      <c r="G55" s="21" t="n"/>
      <c r="H55" s="17" t="n"/>
      <c r="I55" s="22">
        <f>IF(OR($A55="",$G55="",$H55=""),"",IFERROR($G55*VLOOKUP($H55,Assumptions!$A$4:$B$8,2,FALSE),""))</f>
        <v/>
      </c>
      <c r="J55" s="19" t="n"/>
      <c r="K55" s="17" t="n"/>
      <c r="L55" s="16" t="n"/>
      <c r="M55" s="16" t="n"/>
      <c r="N55" s="16" t="n"/>
      <c r="O55" s="17" t="n"/>
      <c r="P55" s="16" t="n"/>
      <c r="Q55" s="17" t="n"/>
      <c r="R55" s="8">
        <f>IF($A55="","",IF($O55="Verified","",IF($O55="Unable to Verify","Human review",IF($O55="Needs Follow-up",IF($P55="","Add follow-up date",IF($P55&lt;TODAY(),"Follow-up overdue",IF($P55&lt;=TODAY()+Assumptions!$B$13,"Follow-up soon",""))),IF(AND($L55&lt;&gt;"",$M55="",TODAY()-$L55&gt;=Assumptions!$B$14),"Check requested item","")))))</f>
        <v/>
      </c>
      <c r="S55" s="19" t="n"/>
    </row>
    <row r="56">
      <c r="A56" s="15" t="n"/>
      <c r="B56" s="10">
        <f>IF($A56="","",IFERROR(VLOOKUP($A56,Applicants!$A$5:$D$104,2,FALSE),""))</f>
        <v/>
      </c>
      <c r="C56" s="10">
        <f>IF($A56="","",IFERROR(VLOOKUP($A56,Applicants!$A$5:$D$104,3,FALSE),""))</f>
        <v/>
      </c>
      <c r="D56" s="11">
        <f>IF($A56="","",IFERROR(VLOOKUP($A56,Applicants!$A$5:$D$104,4,FALSE),""))</f>
        <v/>
      </c>
      <c r="E56" s="19" t="n"/>
      <c r="F56" s="19" t="n"/>
      <c r="G56" s="21" t="n"/>
      <c r="H56" s="17" t="n"/>
      <c r="I56" s="23">
        <f>IF(OR($A56="",$G56="",$H56=""),"",IFERROR($G56*VLOOKUP($H56,Assumptions!$A$4:$B$8,2,FALSE),""))</f>
        <v/>
      </c>
      <c r="J56" s="19" t="n"/>
      <c r="K56" s="17" t="n"/>
      <c r="L56" s="16" t="n"/>
      <c r="M56" s="16" t="n"/>
      <c r="N56" s="16" t="n"/>
      <c r="O56" s="17" t="n"/>
      <c r="P56" s="16" t="n"/>
      <c r="Q56" s="17" t="n"/>
      <c r="R56" s="11">
        <f>IF($A56="","",IF($O56="Verified","",IF($O56="Unable to Verify","Human review",IF($O56="Needs Follow-up",IF($P56="","Add follow-up date",IF($P56&lt;TODAY(),"Follow-up overdue",IF($P56&lt;=TODAY()+Assumptions!$B$13,"Follow-up soon",""))),IF(AND($L56&lt;&gt;"",$M56="",TODAY()-$L56&gt;=Assumptions!$B$14),"Check requested item","")))))</f>
        <v/>
      </c>
      <c r="S56" s="19" t="n"/>
    </row>
    <row r="57">
      <c r="A57" s="15" t="n"/>
      <c r="B57" s="7">
        <f>IF($A57="","",IFERROR(VLOOKUP($A57,Applicants!$A$5:$D$104,2,FALSE),""))</f>
        <v/>
      </c>
      <c r="C57" s="7">
        <f>IF($A57="","",IFERROR(VLOOKUP($A57,Applicants!$A$5:$D$104,3,FALSE),""))</f>
        <v/>
      </c>
      <c r="D57" s="8">
        <f>IF($A57="","",IFERROR(VLOOKUP($A57,Applicants!$A$5:$D$104,4,FALSE),""))</f>
        <v/>
      </c>
      <c r="E57" s="19" t="n"/>
      <c r="F57" s="19" t="n"/>
      <c r="G57" s="21" t="n"/>
      <c r="H57" s="17" t="n"/>
      <c r="I57" s="22">
        <f>IF(OR($A57="",$G57="",$H57=""),"",IFERROR($G57*VLOOKUP($H57,Assumptions!$A$4:$B$8,2,FALSE),""))</f>
        <v/>
      </c>
      <c r="J57" s="19" t="n"/>
      <c r="K57" s="17" t="n"/>
      <c r="L57" s="16" t="n"/>
      <c r="M57" s="16" t="n"/>
      <c r="N57" s="16" t="n"/>
      <c r="O57" s="17" t="n"/>
      <c r="P57" s="16" t="n"/>
      <c r="Q57" s="17" t="n"/>
      <c r="R57" s="8">
        <f>IF($A57="","",IF($O57="Verified","",IF($O57="Unable to Verify","Human review",IF($O57="Needs Follow-up",IF($P57="","Add follow-up date",IF($P57&lt;TODAY(),"Follow-up overdue",IF($P57&lt;=TODAY()+Assumptions!$B$13,"Follow-up soon",""))),IF(AND($L57&lt;&gt;"",$M57="",TODAY()-$L57&gt;=Assumptions!$B$14),"Check requested item","")))))</f>
        <v/>
      </c>
      <c r="S57" s="19" t="n"/>
    </row>
    <row r="58">
      <c r="A58" s="15" t="n"/>
      <c r="B58" s="10">
        <f>IF($A58="","",IFERROR(VLOOKUP($A58,Applicants!$A$5:$D$104,2,FALSE),""))</f>
        <v/>
      </c>
      <c r="C58" s="10">
        <f>IF($A58="","",IFERROR(VLOOKUP($A58,Applicants!$A$5:$D$104,3,FALSE),""))</f>
        <v/>
      </c>
      <c r="D58" s="11">
        <f>IF($A58="","",IFERROR(VLOOKUP($A58,Applicants!$A$5:$D$104,4,FALSE),""))</f>
        <v/>
      </c>
      <c r="E58" s="19" t="n"/>
      <c r="F58" s="19" t="n"/>
      <c r="G58" s="21" t="n"/>
      <c r="H58" s="17" t="n"/>
      <c r="I58" s="23">
        <f>IF(OR($A58="",$G58="",$H58=""),"",IFERROR($G58*VLOOKUP($H58,Assumptions!$A$4:$B$8,2,FALSE),""))</f>
        <v/>
      </c>
      <c r="J58" s="19" t="n"/>
      <c r="K58" s="17" t="n"/>
      <c r="L58" s="16" t="n"/>
      <c r="M58" s="16" t="n"/>
      <c r="N58" s="16" t="n"/>
      <c r="O58" s="17" t="n"/>
      <c r="P58" s="16" t="n"/>
      <c r="Q58" s="17" t="n"/>
      <c r="R58" s="11">
        <f>IF($A58="","",IF($O58="Verified","",IF($O58="Unable to Verify","Human review",IF($O58="Needs Follow-up",IF($P58="","Add follow-up date",IF($P58&lt;TODAY(),"Follow-up overdue",IF($P58&lt;=TODAY()+Assumptions!$B$13,"Follow-up soon",""))),IF(AND($L58&lt;&gt;"",$M58="",TODAY()-$L58&gt;=Assumptions!$B$14),"Check requested item","")))))</f>
        <v/>
      </c>
      <c r="S58" s="19" t="n"/>
    </row>
    <row r="59">
      <c r="A59" s="15" t="n"/>
      <c r="B59" s="7">
        <f>IF($A59="","",IFERROR(VLOOKUP($A59,Applicants!$A$5:$D$104,2,FALSE),""))</f>
        <v/>
      </c>
      <c r="C59" s="7">
        <f>IF($A59="","",IFERROR(VLOOKUP($A59,Applicants!$A$5:$D$104,3,FALSE),""))</f>
        <v/>
      </c>
      <c r="D59" s="8">
        <f>IF($A59="","",IFERROR(VLOOKUP($A59,Applicants!$A$5:$D$104,4,FALSE),""))</f>
        <v/>
      </c>
      <c r="E59" s="19" t="n"/>
      <c r="F59" s="19" t="n"/>
      <c r="G59" s="21" t="n"/>
      <c r="H59" s="17" t="n"/>
      <c r="I59" s="22">
        <f>IF(OR($A59="",$G59="",$H59=""),"",IFERROR($G59*VLOOKUP($H59,Assumptions!$A$4:$B$8,2,FALSE),""))</f>
        <v/>
      </c>
      <c r="J59" s="19" t="n"/>
      <c r="K59" s="17" t="n"/>
      <c r="L59" s="16" t="n"/>
      <c r="M59" s="16" t="n"/>
      <c r="N59" s="16" t="n"/>
      <c r="O59" s="17" t="n"/>
      <c r="P59" s="16" t="n"/>
      <c r="Q59" s="17" t="n"/>
      <c r="R59" s="8">
        <f>IF($A59="","",IF($O59="Verified","",IF($O59="Unable to Verify","Human review",IF($O59="Needs Follow-up",IF($P59="","Add follow-up date",IF($P59&lt;TODAY(),"Follow-up overdue",IF($P59&lt;=TODAY()+Assumptions!$B$13,"Follow-up soon",""))),IF(AND($L59&lt;&gt;"",$M59="",TODAY()-$L59&gt;=Assumptions!$B$14),"Check requested item","")))))</f>
        <v/>
      </c>
      <c r="S59" s="19" t="n"/>
    </row>
    <row r="60">
      <c r="A60" s="15" t="n"/>
      <c r="B60" s="10">
        <f>IF($A60="","",IFERROR(VLOOKUP($A60,Applicants!$A$5:$D$104,2,FALSE),""))</f>
        <v/>
      </c>
      <c r="C60" s="10">
        <f>IF($A60="","",IFERROR(VLOOKUP($A60,Applicants!$A$5:$D$104,3,FALSE),""))</f>
        <v/>
      </c>
      <c r="D60" s="11">
        <f>IF($A60="","",IFERROR(VLOOKUP($A60,Applicants!$A$5:$D$104,4,FALSE),""))</f>
        <v/>
      </c>
      <c r="E60" s="19" t="n"/>
      <c r="F60" s="19" t="n"/>
      <c r="G60" s="21" t="n"/>
      <c r="H60" s="17" t="n"/>
      <c r="I60" s="23">
        <f>IF(OR($A60="",$G60="",$H60=""),"",IFERROR($G60*VLOOKUP($H60,Assumptions!$A$4:$B$8,2,FALSE),""))</f>
        <v/>
      </c>
      <c r="J60" s="19" t="n"/>
      <c r="K60" s="17" t="n"/>
      <c r="L60" s="16" t="n"/>
      <c r="M60" s="16" t="n"/>
      <c r="N60" s="16" t="n"/>
      <c r="O60" s="17" t="n"/>
      <c r="P60" s="16" t="n"/>
      <c r="Q60" s="17" t="n"/>
      <c r="R60" s="11">
        <f>IF($A60="","",IF($O60="Verified","",IF($O60="Unable to Verify","Human review",IF($O60="Needs Follow-up",IF($P60="","Add follow-up date",IF($P60&lt;TODAY(),"Follow-up overdue",IF($P60&lt;=TODAY()+Assumptions!$B$13,"Follow-up soon",""))),IF(AND($L60&lt;&gt;"",$M60="",TODAY()-$L60&gt;=Assumptions!$B$14),"Check requested item","")))))</f>
        <v/>
      </c>
      <c r="S60" s="19" t="n"/>
    </row>
    <row r="61">
      <c r="A61" s="15" t="n"/>
      <c r="B61" s="7">
        <f>IF($A61="","",IFERROR(VLOOKUP($A61,Applicants!$A$5:$D$104,2,FALSE),""))</f>
        <v/>
      </c>
      <c r="C61" s="7">
        <f>IF($A61="","",IFERROR(VLOOKUP($A61,Applicants!$A$5:$D$104,3,FALSE),""))</f>
        <v/>
      </c>
      <c r="D61" s="8">
        <f>IF($A61="","",IFERROR(VLOOKUP($A61,Applicants!$A$5:$D$104,4,FALSE),""))</f>
        <v/>
      </c>
      <c r="E61" s="19" t="n"/>
      <c r="F61" s="19" t="n"/>
      <c r="G61" s="21" t="n"/>
      <c r="H61" s="17" t="n"/>
      <c r="I61" s="22">
        <f>IF(OR($A61="",$G61="",$H61=""),"",IFERROR($G61*VLOOKUP($H61,Assumptions!$A$4:$B$8,2,FALSE),""))</f>
        <v/>
      </c>
      <c r="J61" s="19" t="n"/>
      <c r="K61" s="17" t="n"/>
      <c r="L61" s="16" t="n"/>
      <c r="M61" s="16" t="n"/>
      <c r="N61" s="16" t="n"/>
      <c r="O61" s="17" t="n"/>
      <c r="P61" s="16" t="n"/>
      <c r="Q61" s="17" t="n"/>
      <c r="R61" s="8">
        <f>IF($A61="","",IF($O61="Verified","",IF($O61="Unable to Verify","Human review",IF($O61="Needs Follow-up",IF($P61="","Add follow-up date",IF($P61&lt;TODAY(),"Follow-up overdue",IF($P61&lt;=TODAY()+Assumptions!$B$13,"Follow-up soon",""))),IF(AND($L61&lt;&gt;"",$M61="",TODAY()-$L61&gt;=Assumptions!$B$14),"Check requested item","")))))</f>
        <v/>
      </c>
      <c r="S61" s="19" t="n"/>
    </row>
    <row r="62">
      <c r="A62" s="15" t="n"/>
      <c r="B62" s="10">
        <f>IF($A62="","",IFERROR(VLOOKUP($A62,Applicants!$A$5:$D$104,2,FALSE),""))</f>
        <v/>
      </c>
      <c r="C62" s="10">
        <f>IF($A62="","",IFERROR(VLOOKUP($A62,Applicants!$A$5:$D$104,3,FALSE),""))</f>
        <v/>
      </c>
      <c r="D62" s="11">
        <f>IF($A62="","",IFERROR(VLOOKUP($A62,Applicants!$A$5:$D$104,4,FALSE),""))</f>
        <v/>
      </c>
      <c r="E62" s="19" t="n"/>
      <c r="F62" s="19" t="n"/>
      <c r="G62" s="21" t="n"/>
      <c r="H62" s="17" t="n"/>
      <c r="I62" s="23">
        <f>IF(OR($A62="",$G62="",$H62=""),"",IFERROR($G62*VLOOKUP($H62,Assumptions!$A$4:$B$8,2,FALSE),""))</f>
        <v/>
      </c>
      <c r="J62" s="19" t="n"/>
      <c r="K62" s="17" t="n"/>
      <c r="L62" s="16" t="n"/>
      <c r="M62" s="16" t="n"/>
      <c r="N62" s="16" t="n"/>
      <c r="O62" s="17" t="n"/>
      <c r="P62" s="16" t="n"/>
      <c r="Q62" s="17" t="n"/>
      <c r="R62" s="11">
        <f>IF($A62="","",IF($O62="Verified","",IF($O62="Unable to Verify","Human review",IF($O62="Needs Follow-up",IF($P62="","Add follow-up date",IF($P62&lt;TODAY(),"Follow-up overdue",IF($P62&lt;=TODAY()+Assumptions!$B$13,"Follow-up soon",""))),IF(AND($L62&lt;&gt;"",$M62="",TODAY()-$L62&gt;=Assumptions!$B$14),"Check requested item","")))))</f>
        <v/>
      </c>
      <c r="S62" s="19" t="n"/>
    </row>
    <row r="63">
      <c r="A63" s="15" t="n"/>
      <c r="B63" s="7">
        <f>IF($A63="","",IFERROR(VLOOKUP($A63,Applicants!$A$5:$D$104,2,FALSE),""))</f>
        <v/>
      </c>
      <c r="C63" s="7">
        <f>IF($A63="","",IFERROR(VLOOKUP($A63,Applicants!$A$5:$D$104,3,FALSE),""))</f>
        <v/>
      </c>
      <c r="D63" s="8">
        <f>IF($A63="","",IFERROR(VLOOKUP($A63,Applicants!$A$5:$D$104,4,FALSE),""))</f>
        <v/>
      </c>
      <c r="E63" s="19" t="n"/>
      <c r="F63" s="19" t="n"/>
      <c r="G63" s="21" t="n"/>
      <c r="H63" s="17" t="n"/>
      <c r="I63" s="22">
        <f>IF(OR($A63="",$G63="",$H63=""),"",IFERROR($G63*VLOOKUP($H63,Assumptions!$A$4:$B$8,2,FALSE),""))</f>
        <v/>
      </c>
      <c r="J63" s="19" t="n"/>
      <c r="K63" s="17" t="n"/>
      <c r="L63" s="16" t="n"/>
      <c r="M63" s="16" t="n"/>
      <c r="N63" s="16" t="n"/>
      <c r="O63" s="17" t="n"/>
      <c r="P63" s="16" t="n"/>
      <c r="Q63" s="17" t="n"/>
      <c r="R63" s="8">
        <f>IF($A63="","",IF($O63="Verified","",IF($O63="Unable to Verify","Human review",IF($O63="Needs Follow-up",IF($P63="","Add follow-up date",IF($P63&lt;TODAY(),"Follow-up overdue",IF($P63&lt;=TODAY()+Assumptions!$B$13,"Follow-up soon",""))),IF(AND($L63&lt;&gt;"",$M63="",TODAY()-$L63&gt;=Assumptions!$B$14),"Check requested item","")))))</f>
        <v/>
      </c>
      <c r="S63" s="19" t="n"/>
    </row>
    <row r="64">
      <c r="A64" s="15" t="n"/>
      <c r="B64" s="10">
        <f>IF($A64="","",IFERROR(VLOOKUP($A64,Applicants!$A$5:$D$104,2,FALSE),""))</f>
        <v/>
      </c>
      <c r="C64" s="10">
        <f>IF($A64="","",IFERROR(VLOOKUP($A64,Applicants!$A$5:$D$104,3,FALSE),""))</f>
        <v/>
      </c>
      <c r="D64" s="11">
        <f>IF($A64="","",IFERROR(VLOOKUP($A64,Applicants!$A$5:$D$104,4,FALSE),""))</f>
        <v/>
      </c>
      <c r="E64" s="19" t="n"/>
      <c r="F64" s="19" t="n"/>
      <c r="G64" s="21" t="n"/>
      <c r="H64" s="17" t="n"/>
      <c r="I64" s="23">
        <f>IF(OR($A64="",$G64="",$H64=""),"",IFERROR($G64*VLOOKUP($H64,Assumptions!$A$4:$B$8,2,FALSE),""))</f>
        <v/>
      </c>
      <c r="J64" s="19" t="n"/>
      <c r="K64" s="17" t="n"/>
      <c r="L64" s="16" t="n"/>
      <c r="M64" s="16" t="n"/>
      <c r="N64" s="16" t="n"/>
      <c r="O64" s="17" t="n"/>
      <c r="P64" s="16" t="n"/>
      <c r="Q64" s="17" t="n"/>
      <c r="R64" s="11">
        <f>IF($A64="","",IF($O64="Verified","",IF($O64="Unable to Verify","Human review",IF($O64="Needs Follow-up",IF($P64="","Add follow-up date",IF($P64&lt;TODAY(),"Follow-up overdue",IF($P64&lt;=TODAY()+Assumptions!$B$13,"Follow-up soon",""))),IF(AND($L64&lt;&gt;"",$M64="",TODAY()-$L64&gt;=Assumptions!$B$14),"Check requested item","")))))</f>
        <v/>
      </c>
      <c r="S64" s="19" t="n"/>
    </row>
    <row r="65">
      <c r="A65" s="15" t="n"/>
      <c r="B65" s="7">
        <f>IF($A65="","",IFERROR(VLOOKUP($A65,Applicants!$A$5:$D$104,2,FALSE),""))</f>
        <v/>
      </c>
      <c r="C65" s="7">
        <f>IF($A65="","",IFERROR(VLOOKUP($A65,Applicants!$A$5:$D$104,3,FALSE),""))</f>
        <v/>
      </c>
      <c r="D65" s="8">
        <f>IF($A65="","",IFERROR(VLOOKUP($A65,Applicants!$A$5:$D$104,4,FALSE),""))</f>
        <v/>
      </c>
      <c r="E65" s="19" t="n"/>
      <c r="F65" s="19" t="n"/>
      <c r="G65" s="21" t="n"/>
      <c r="H65" s="17" t="n"/>
      <c r="I65" s="22">
        <f>IF(OR($A65="",$G65="",$H65=""),"",IFERROR($G65*VLOOKUP($H65,Assumptions!$A$4:$B$8,2,FALSE),""))</f>
        <v/>
      </c>
      <c r="J65" s="19" t="n"/>
      <c r="K65" s="17" t="n"/>
      <c r="L65" s="16" t="n"/>
      <c r="M65" s="16" t="n"/>
      <c r="N65" s="16" t="n"/>
      <c r="O65" s="17" t="n"/>
      <c r="P65" s="16" t="n"/>
      <c r="Q65" s="17" t="n"/>
      <c r="R65" s="8">
        <f>IF($A65="","",IF($O65="Verified","",IF($O65="Unable to Verify","Human review",IF($O65="Needs Follow-up",IF($P65="","Add follow-up date",IF($P65&lt;TODAY(),"Follow-up overdue",IF($P65&lt;=TODAY()+Assumptions!$B$13,"Follow-up soon",""))),IF(AND($L65&lt;&gt;"",$M65="",TODAY()-$L65&gt;=Assumptions!$B$14),"Check requested item","")))))</f>
        <v/>
      </c>
      <c r="S65" s="19" t="n"/>
    </row>
    <row r="66">
      <c r="A66" s="15" t="n"/>
      <c r="B66" s="10">
        <f>IF($A66="","",IFERROR(VLOOKUP($A66,Applicants!$A$5:$D$104,2,FALSE),""))</f>
        <v/>
      </c>
      <c r="C66" s="10">
        <f>IF($A66="","",IFERROR(VLOOKUP($A66,Applicants!$A$5:$D$104,3,FALSE),""))</f>
        <v/>
      </c>
      <c r="D66" s="11">
        <f>IF($A66="","",IFERROR(VLOOKUP($A66,Applicants!$A$5:$D$104,4,FALSE),""))</f>
        <v/>
      </c>
      <c r="E66" s="19" t="n"/>
      <c r="F66" s="19" t="n"/>
      <c r="G66" s="21" t="n"/>
      <c r="H66" s="17" t="n"/>
      <c r="I66" s="23">
        <f>IF(OR($A66="",$G66="",$H66=""),"",IFERROR($G66*VLOOKUP($H66,Assumptions!$A$4:$B$8,2,FALSE),""))</f>
        <v/>
      </c>
      <c r="J66" s="19" t="n"/>
      <c r="K66" s="17" t="n"/>
      <c r="L66" s="16" t="n"/>
      <c r="M66" s="16" t="n"/>
      <c r="N66" s="16" t="n"/>
      <c r="O66" s="17" t="n"/>
      <c r="P66" s="16" t="n"/>
      <c r="Q66" s="17" t="n"/>
      <c r="R66" s="11">
        <f>IF($A66="","",IF($O66="Verified","",IF($O66="Unable to Verify","Human review",IF($O66="Needs Follow-up",IF($P66="","Add follow-up date",IF($P66&lt;TODAY(),"Follow-up overdue",IF($P66&lt;=TODAY()+Assumptions!$B$13,"Follow-up soon",""))),IF(AND($L66&lt;&gt;"",$M66="",TODAY()-$L66&gt;=Assumptions!$B$14),"Check requested item","")))))</f>
        <v/>
      </c>
      <c r="S66" s="19" t="n"/>
    </row>
    <row r="67">
      <c r="A67" s="15" t="n"/>
      <c r="B67" s="7">
        <f>IF($A67="","",IFERROR(VLOOKUP($A67,Applicants!$A$5:$D$104,2,FALSE),""))</f>
        <v/>
      </c>
      <c r="C67" s="7">
        <f>IF($A67="","",IFERROR(VLOOKUP($A67,Applicants!$A$5:$D$104,3,FALSE),""))</f>
        <v/>
      </c>
      <c r="D67" s="8">
        <f>IF($A67="","",IFERROR(VLOOKUP($A67,Applicants!$A$5:$D$104,4,FALSE),""))</f>
        <v/>
      </c>
      <c r="E67" s="19" t="n"/>
      <c r="F67" s="19" t="n"/>
      <c r="G67" s="21" t="n"/>
      <c r="H67" s="17" t="n"/>
      <c r="I67" s="22">
        <f>IF(OR($A67="",$G67="",$H67=""),"",IFERROR($G67*VLOOKUP($H67,Assumptions!$A$4:$B$8,2,FALSE),""))</f>
        <v/>
      </c>
      <c r="J67" s="19" t="n"/>
      <c r="K67" s="17" t="n"/>
      <c r="L67" s="16" t="n"/>
      <c r="M67" s="16" t="n"/>
      <c r="N67" s="16" t="n"/>
      <c r="O67" s="17" t="n"/>
      <c r="P67" s="16" t="n"/>
      <c r="Q67" s="17" t="n"/>
      <c r="R67" s="8">
        <f>IF($A67="","",IF($O67="Verified","",IF($O67="Unable to Verify","Human review",IF($O67="Needs Follow-up",IF($P67="","Add follow-up date",IF($P67&lt;TODAY(),"Follow-up overdue",IF($P67&lt;=TODAY()+Assumptions!$B$13,"Follow-up soon",""))),IF(AND($L67&lt;&gt;"",$M67="",TODAY()-$L67&gt;=Assumptions!$B$14),"Check requested item","")))))</f>
        <v/>
      </c>
      <c r="S67" s="19" t="n"/>
    </row>
    <row r="68">
      <c r="A68" s="15" t="n"/>
      <c r="B68" s="10">
        <f>IF($A68="","",IFERROR(VLOOKUP($A68,Applicants!$A$5:$D$104,2,FALSE),""))</f>
        <v/>
      </c>
      <c r="C68" s="10">
        <f>IF($A68="","",IFERROR(VLOOKUP($A68,Applicants!$A$5:$D$104,3,FALSE),""))</f>
        <v/>
      </c>
      <c r="D68" s="11">
        <f>IF($A68="","",IFERROR(VLOOKUP($A68,Applicants!$A$5:$D$104,4,FALSE),""))</f>
        <v/>
      </c>
      <c r="E68" s="19" t="n"/>
      <c r="F68" s="19" t="n"/>
      <c r="G68" s="21" t="n"/>
      <c r="H68" s="17" t="n"/>
      <c r="I68" s="23">
        <f>IF(OR($A68="",$G68="",$H68=""),"",IFERROR($G68*VLOOKUP($H68,Assumptions!$A$4:$B$8,2,FALSE),""))</f>
        <v/>
      </c>
      <c r="J68" s="19" t="n"/>
      <c r="K68" s="17" t="n"/>
      <c r="L68" s="16" t="n"/>
      <c r="M68" s="16" t="n"/>
      <c r="N68" s="16" t="n"/>
      <c r="O68" s="17" t="n"/>
      <c r="P68" s="16" t="n"/>
      <c r="Q68" s="17" t="n"/>
      <c r="R68" s="11">
        <f>IF($A68="","",IF($O68="Verified","",IF($O68="Unable to Verify","Human review",IF($O68="Needs Follow-up",IF($P68="","Add follow-up date",IF($P68&lt;TODAY(),"Follow-up overdue",IF($P68&lt;=TODAY()+Assumptions!$B$13,"Follow-up soon",""))),IF(AND($L68&lt;&gt;"",$M68="",TODAY()-$L68&gt;=Assumptions!$B$14),"Check requested item","")))))</f>
        <v/>
      </c>
      <c r="S68" s="19" t="n"/>
    </row>
    <row r="69">
      <c r="A69" s="15" t="n"/>
      <c r="B69" s="7">
        <f>IF($A69="","",IFERROR(VLOOKUP($A69,Applicants!$A$5:$D$104,2,FALSE),""))</f>
        <v/>
      </c>
      <c r="C69" s="7">
        <f>IF($A69="","",IFERROR(VLOOKUP($A69,Applicants!$A$5:$D$104,3,FALSE),""))</f>
        <v/>
      </c>
      <c r="D69" s="8">
        <f>IF($A69="","",IFERROR(VLOOKUP($A69,Applicants!$A$5:$D$104,4,FALSE),""))</f>
        <v/>
      </c>
      <c r="E69" s="19" t="n"/>
      <c r="F69" s="19" t="n"/>
      <c r="G69" s="21" t="n"/>
      <c r="H69" s="17" t="n"/>
      <c r="I69" s="22">
        <f>IF(OR($A69="",$G69="",$H69=""),"",IFERROR($G69*VLOOKUP($H69,Assumptions!$A$4:$B$8,2,FALSE),""))</f>
        <v/>
      </c>
      <c r="J69" s="19" t="n"/>
      <c r="K69" s="17" t="n"/>
      <c r="L69" s="16" t="n"/>
      <c r="M69" s="16" t="n"/>
      <c r="N69" s="16" t="n"/>
      <c r="O69" s="17" t="n"/>
      <c r="P69" s="16" t="n"/>
      <c r="Q69" s="17" t="n"/>
      <c r="R69" s="8">
        <f>IF($A69="","",IF($O69="Verified","",IF($O69="Unable to Verify","Human review",IF($O69="Needs Follow-up",IF($P69="","Add follow-up date",IF($P69&lt;TODAY(),"Follow-up overdue",IF($P69&lt;=TODAY()+Assumptions!$B$13,"Follow-up soon",""))),IF(AND($L69&lt;&gt;"",$M69="",TODAY()-$L69&gt;=Assumptions!$B$14),"Check requested item","")))))</f>
        <v/>
      </c>
      <c r="S69" s="19" t="n"/>
    </row>
    <row r="70">
      <c r="A70" s="15" t="n"/>
      <c r="B70" s="10">
        <f>IF($A70="","",IFERROR(VLOOKUP($A70,Applicants!$A$5:$D$104,2,FALSE),""))</f>
        <v/>
      </c>
      <c r="C70" s="10">
        <f>IF($A70="","",IFERROR(VLOOKUP($A70,Applicants!$A$5:$D$104,3,FALSE),""))</f>
        <v/>
      </c>
      <c r="D70" s="11">
        <f>IF($A70="","",IFERROR(VLOOKUP($A70,Applicants!$A$5:$D$104,4,FALSE),""))</f>
        <v/>
      </c>
      <c r="E70" s="19" t="n"/>
      <c r="F70" s="19" t="n"/>
      <c r="G70" s="21" t="n"/>
      <c r="H70" s="17" t="n"/>
      <c r="I70" s="23">
        <f>IF(OR($A70="",$G70="",$H70=""),"",IFERROR($G70*VLOOKUP($H70,Assumptions!$A$4:$B$8,2,FALSE),""))</f>
        <v/>
      </c>
      <c r="J70" s="19" t="n"/>
      <c r="K70" s="17" t="n"/>
      <c r="L70" s="16" t="n"/>
      <c r="M70" s="16" t="n"/>
      <c r="N70" s="16" t="n"/>
      <c r="O70" s="17" t="n"/>
      <c r="P70" s="16" t="n"/>
      <c r="Q70" s="17" t="n"/>
      <c r="R70" s="11">
        <f>IF($A70="","",IF($O70="Verified","",IF($O70="Unable to Verify","Human review",IF($O70="Needs Follow-up",IF($P70="","Add follow-up date",IF($P70&lt;TODAY(),"Follow-up overdue",IF($P70&lt;=TODAY()+Assumptions!$B$13,"Follow-up soon",""))),IF(AND($L70&lt;&gt;"",$M70="",TODAY()-$L70&gt;=Assumptions!$B$14),"Check requested item","")))))</f>
        <v/>
      </c>
      <c r="S70" s="19" t="n"/>
    </row>
    <row r="71">
      <c r="A71" s="15" t="n"/>
      <c r="B71" s="7">
        <f>IF($A71="","",IFERROR(VLOOKUP($A71,Applicants!$A$5:$D$104,2,FALSE),""))</f>
        <v/>
      </c>
      <c r="C71" s="7">
        <f>IF($A71="","",IFERROR(VLOOKUP($A71,Applicants!$A$5:$D$104,3,FALSE),""))</f>
        <v/>
      </c>
      <c r="D71" s="8">
        <f>IF($A71="","",IFERROR(VLOOKUP($A71,Applicants!$A$5:$D$104,4,FALSE),""))</f>
        <v/>
      </c>
      <c r="E71" s="19" t="n"/>
      <c r="F71" s="19" t="n"/>
      <c r="G71" s="21" t="n"/>
      <c r="H71" s="17" t="n"/>
      <c r="I71" s="22">
        <f>IF(OR($A71="",$G71="",$H71=""),"",IFERROR($G71*VLOOKUP($H71,Assumptions!$A$4:$B$8,2,FALSE),""))</f>
        <v/>
      </c>
      <c r="J71" s="19" t="n"/>
      <c r="K71" s="17" t="n"/>
      <c r="L71" s="16" t="n"/>
      <c r="M71" s="16" t="n"/>
      <c r="N71" s="16" t="n"/>
      <c r="O71" s="17" t="n"/>
      <c r="P71" s="16" t="n"/>
      <c r="Q71" s="17" t="n"/>
      <c r="R71" s="8">
        <f>IF($A71="","",IF($O71="Verified","",IF($O71="Unable to Verify","Human review",IF($O71="Needs Follow-up",IF($P71="","Add follow-up date",IF($P71&lt;TODAY(),"Follow-up overdue",IF($P71&lt;=TODAY()+Assumptions!$B$13,"Follow-up soon",""))),IF(AND($L71&lt;&gt;"",$M71="",TODAY()-$L71&gt;=Assumptions!$B$14),"Check requested item","")))))</f>
        <v/>
      </c>
      <c r="S71" s="19" t="n"/>
    </row>
    <row r="72">
      <c r="A72" s="15" t="n"/>
      <c r="B72" s="10">
        <f>IF($A72="","",IFERROR(VLOOKUP($A72,Applicants!$A$5:$D$104,2,FALSE),""))</f>
        <v/>
      </c>
      <c r="C72" s="10">
        <f>IF($A72="","",IFERROR(VLOOKUP($A72,Applicants!$A$5:$D$104,3,FALSE),""))</f>
        <v/>
      </c>
      <c r="D72" s="11">
        <f>IF($A72="","",IFERROR(VLOOKUP($A72,Applicants!$A$5:$D$104,4,FALSE),""))</f>
        <v/>
      </c>
      <c r="E72" s="19" t="n"/>
      <c r="F72" s="19" t="n"/>
      <c r="G72" s="21" t="n"/>
      <c r="H72" s="17" t="n"/>
      <c r="I72" s="23">
        <f>IF(OR($A72="",$G72="",$H72=""),"",IFERROR($G72*VLOOKUP($H72,Assumptions!$A$4:$B$8,2,FALSE),""))</f>
        <v/>
      </c>
      <c r="J72" s="19" t="n"/>
      <c r="K72" s="17" t="n"/>
      <c r="L72" s="16" t="n"/>
      <c r="M72" s="16" t="n"/>
      <c r="N72" s="16" t="n"/>
      <c r="O72" s="17" t="n"/>
      <c r="P72" s="16" t="n"/>
      <c r="Q72" s="17" t="n"/>
      <c r="R72" s="11">
        <f>IF($A72="","",IF($O72="Verified","",IF($O72="Unable to Verify","Human review",IF($O72="Needs Follow-up",IF($P72="","Add follow-up date",IF($P72&lt;TODAY(),"Follow-up overdue",IF($P72&lt;=TODAY()+Assumptions!$B$13,"Follow-up soon",""))),IF(AND($L72&lt;&gt;"",$M72="",TODAY()-$L72&gt;=Assumptions!$B$14),"Check requested item","")))))</f>
        <v/>
      </c>
      <c r="S72" s="19" t="n"/>
    </row>
    <row r="73">
      <c r="A73" s="15" t="n"/>
      <c r="B73" s="7">
        <f>IF($A73="","",IFERROR(VLOOKUP($A73,Applicants!$A$5:$D$104,2,FALSE),""))</f>
        <v/>
      </c>
      <c r="C73" s="7">
        <f>IF($A73="","",IFERROR(VLOOKUP($A73,Applicants!$A$5:$D$104,3,FALSE),""))</f>
        <v/>
      </c>
      <c r="D73" s="8">
        <f>IF($A73="","",IFERROR(VLOOKUP($A73,Applicants!$A$5:$D$104,4,FALSE),""))</f>
        <v/>
      </c>
      <c r="E73" s="19" t="n"/>
      <c r="F73" s="19" t="n"/>
      <c r="G73" s="21" t="n"/>
      <c r="H73" s="17" t="n"/>
      <c r="I73" s="22">
        <f>IF(OR($A73="",$G73="",$H73=""),"",IFERROR($G73*VLOOKUP($H73,Assumptions!$A$4:$B$8,2,FALSE),""))</f>
        <v/>
      </c>
      <c r="J73" s="19" t="n"/>
      <c r="K73" s="17" t="n"/>
      <c r="L73" s="16" t="n"/>
      <c r="M73" s="16" t="n"/>
      <c r="N73" s="16" t="n"/>
      <c r="O73" s="17" t="n"/>
      <c r="P73" s="16" t="n"/>
      <c r="Q73" s="17" t="n"/>
      <c r="R73" s="8">
        <f>IF($A73="","",IF($O73="Verified","",IF($O73="Unable to Verify","Human review",IF($O73="Needs Follow-up",IF($P73="","Add follow-up date",IF($P73&lt;TODAY(),"Follow-up overdue",IF($P73&lt;=TODAY()+Assumptions!$B$13,"Follow-up soon",""))),IF(AND($L73&lt;&gt;"",$M73="",TODAY()-$L73&gt;=Assumptions!$B$14),"Check requested item","")))))</f>
        <v/>
      </c>
      <c r="S73" s="19" t="n"/>
    </row>
    <row r="74">
      <c r="A74" s="15" t="n"/>
      <c r="B74" s="10">
        <f>IF($A74="","",IFERROR(VLOOKUP($A74,Applicants!$A$5:$D$104,2,FALSE),""))</f>
        <v/>
      </c>
      <c r="C74" s="10">
        <f>IF($A74="","",IFERROR(VLOOKUP($A74,Applicants!$A$5:$D$104,3,FALSE),""))</f>
        <v/>
      </c>
      <c r="D74" s="11">
        <f>IF($A74="","",IFERROR(VLOOKUP($A74,Applicants!$A$5:$D$104,4,FALSE),""))</f>
        <v/>
      </c>
      <c r="E74" s="19" t="n"/>
      <c r="F74" s="19" t="n"/>
      <c r="G74" s="21" t="n"/>
      <c r="H74" s="17" t="n"/>
      <c r="I74" s="23">
        <f>IF(OR($A74="",$G74="",$H74=""),"",IFERROR($G74*VLOOKUP($H74,Assumptions!$A$4:$B$8,2,FALSE),""))</f>
        <v/>
      </c>
      <c r="J74" s="19" t="n"/>
      <c r="K74" s="17" t="n"/>
      <c r="L74" s="16" t="n"/>
      <c r="M74" s="16" t="n"/>
      <c r="N74" s="16" t="n"/>
      <c r="O74" s="17" t="n"/>
      <c r="P74" s="16" t="n"/>
      <c r="Q74" s="17" t="n"/>
      <c r="R74" s="11">
        <f>IF($A74="","",IF($O74="Verified","",IF($O74="Unable to Verify","Human review",IF($O74="Needs Follow-up",IF($P74="","Add follow-up date",IF($P74&lt;TODAY(),"Follow-up overdue",IF($P74&lt;=TODAY()+Assumptions!$B$13,"Follow-up soon",""))),IF(AND($L74&lt;&gt;"",$M74="",TODAY()-$L74&gt;=Assumptions!$B$14),"Check requested item","")))))</f>
        <v/>
      </c>
      <c r="S74" s="19" t="n"/>
    </row>
    <row r="75">
      <c r="A75" s="15" t="n"/>
      <c r="B75" s="7">
        <f>IF($A75="","",IFERROR(VLOOKUP($A75,Applicants!$A$5:$D$104,2,FALSE),""))</f>
        <v/>
      </c>
      <c r="C75" s="7">
        <f>IF($A75="","",IFERROR(VLOOKUP($A75,Applicants!$A$5:$D$104,3,FALSE),""))</f>
        <v/>
      </c>
      <c r="D75" s="8">
        <f>IF($A75="","",IFERROR(VLOOKUP($A75,Applicants!$A$5:$D$104,4,FALSE),""))</f>
        <v/>
      </c>
      <c r="E75" s="19" t="n"/>
      <c r="F75" s="19" t="n"/>
      <c r="G75" s="21" t="n"/>
      <c r="H75" s="17" t="n"/>
      <c r="I75" s="22">
        <f>IF(OR($A75="",$G75="",$H75=""),"",IFERROR($G75*VLOOKUP($H75,Assumptions!$A$4:$B$8,2,FALSE),""))</f>
        <v/>
      </c>
      <c r="J75" s="19" t="n"/>
      <c r="K75" s="17" t="n"/>
      <c r="L75" s="16" t="n"/>
      <c r="M75" s="16" t="n"/>
      <c r="N75" s="16" t="n"/>
      <c r="O75" s="17" t="n"/>
      <c r="P75" s="16" t="n"/>
      <c r="Q75" s="17" t="n"/>
      <c r="R75" s="8">
        <f>IF($A75="","",IF($O75="Verified","",IF($O75="Unable to Verify","Human review",IF($O75="Needs Follow-up",IF($P75="","Add follow-up date",IF($P75&lt;TODAY(),"Follow-up overdue",IF($P75&lt;=TODAY()+Assumptions!$B$13,"Follow-up soon",""))),IF(AND($L75&lt;&gt;"",$M75="",TODAY()-$L75&gt;=Assumptions!$B$14),"Check requested item","")))))</f>
        <v/>
      </c>
      <c r="S75" s="19" t="n"/>
    </row>
    <row r="76">
      <c r="A76" s="15" t="n"/>
      <c r="B76" s="10">
        <f>IF($A76="","",IFERROR(VLOOKUP($A76,Applicants!$A$5:$D$104,2,FALSE),""))</f>
        <v/>
      </c>
      <c r="C76" s="10">
        <f>IF($A76="","",IFERROR(VLOOKUP($A76,Applicants!$A$5:$D$104,3,FALSE),""))</f>
        <v/>
      </c>
      <c r="D76" s="11">
        <f>IF($A76="","",IFERROR(VLOOKUP($A76,Applicants!$A$5:$D$104,4,FALSE),""))</f>
        <v/>
      </c>
      <c r="E76" s="19" t="n"/>
      <c r="F76" s="19" t="n"/>
      <c r="G76" s="21" t="n"/>
      <c r="H76" s="17" t="n"/>
      <c r="I76" s="23">
        <f>IF(OR($A76="",$G76="",$H76=""),"",IFERROR($G76*VLOOKUP($H76,Assumptions!$A$4:$B$8,2,FALSE),""))</f>
        <v/>
      </c>
      <c r="J76" s="19" t="n"/>
      <c r="K76" s="17" t="n"/>
      <c r="L76" s="16" t="n"/>
      <c r="M76" s="16" t="n"/>
      <c r="N76" s="16" t="n"/>
      <c r="O76" s="17" t="n"/>
      <c r="P76" s="16" t="n"/>
      <c r="Q76" s="17" t="n"/>
      <c r="R76" s="11">
        <f>IF($A76="","",IF($O76="Verified","",IF($O76="Unable to Verify","Human review",IF($O76="Needs Follow-up",IF($P76="","Add follow-up date",IF($P76&lt;TODAY(),"Follow-up overdue",IF($P76&lt;=TODAY()+Assumptions!$B$13,"Follow-up soon",""))),IF(AND($L76&lt;&gt;"",$M76="",TODAY()-$L76&gt;=Assumptions!$B$14),"Check requested item","")))))</f>
        <v/>
      </c>
      <c r="S76" s="19" t="n"/>
    </row>
    <row r="77">
      <c r="A77" s="15" t="n"/>
      <c r="B77" s="7">
        <f>IF($A77="","",IFERROR(VLOOKUP($A77,Applicants!$A$5:$D$104,2,FALSE),""))</f>
        <v/>
      </c>
      <c r="C77" s="7">
        <f>IF($A77="","",IFERROR(VLOOKUP($A77,Applicants!$A$5:$D$104,3,FALSE),""))</f>
        <v/>
      </c>
      <c r="D77" s="8">
        <f>IF($A77="","",IFERROR(VLOOKUP($A77,Applicants!$A$5:$D$104,4,FALSE),""))</f>
        <v/>
      </c>
      <c r="E77" s="19" t="n"/>
      <c r="F77" s="19" t="n"/>
      <c r="G77" s="21" t="n"/>
      <c r="H77" s="17" t="n"/>
      <c r="I77" s="22">
        <f>IF(OR($A77="",$G77="",$H77=""),"",IFERROR($G77*VLOOKUP($H77,Assumptions!$A$4:$B$8,2,FALSE),""))</f>
        <v/>
      </c>
      <c r="J77" s="19" t="n"/>
      <c r="K77" s="17" t="n"/>
      <c r="L77" s="16" t="n"/>
      <c r="M77" s="16" t="n"/>
      <c r="N77" s="16" t="n"/>
      <c r="O77" s="17" t="n"/>
      <c r="P77" s="16" t="n"/>
      <c r="Q77" s="17" t="n"/>
      <c r="R77" s="8">
        <f>IF($A77="","",IF($O77="Verified","",IF($O77="Unable to Verify","Human review",IF($O77="Needs Follow-up",IF($P77="","Add follow-up date",IF($P77&lt;TODAY(),"Follow-up overdue",IF($P77&lt;=TODAY()+Assumptions!$B$13,"Follow-up soon",""))),IF(AND($L77&lt;&gt;"",$M77="",TODAY()-$L77&gt;=Assumptions!$B$14),"Check requested item","")))))</f>
        <v/>
      </c>
      <c r="S77" s="19" t="n"/>
    </row>
    <row r="78">
      <c r="A78" s="15" t="n"/>
      <c r="B78" s="10">
        <f>IF($A78="","",IFERROR(VLOOKUP($A78,Applicants!$A$5:$D$104,2,FALSE),""))</f>
        <v/>
      </c>
      <c r="C78" s="10">
        <f>IF($A78="","",IFERROR(VLOOKUP($A78,Applicants!$A$5:$D$104,3,FALSE),""))</f>
        <v/>
      </c>
      <c r="D78" s="11">
        <f>IF($A78="","",IFERROR(VLOOKUP($A78,Applicants!$A$5:$D$104,4,FALSE),""))</f>
        <v/>
      </c>
      <c r="E78" s="19" t="n"/>
      <c r="F78" s="19" t="n"/>
      <c r="G78" s="21" t="n"/>
      <c r="H78" s="17" t="n"/>
      <c r="I78" s="23">
        <f>IF(OR($A78="",$G78="",$H78=""),"",IFERROR($G78*VLOOKUP($H78,Assumptions!$A$4:$B$8,2,FALSE),""))</f>
        <v/>
      </c>
      <c r="J78" s="19" t="n"/>
      <c r="K78" s="17" t="n"/>
      <c r="L78" s="16" t="n"/>
      <c r="M78" s="16" t="n"/>
      <c r="N78" s="16" t="n"/>
      <c r="O78" s="17" t="n"/>
      <c r="P78" s="16" t="n"/>
      <c r="Q78" s="17" t="n"/>
      <c r="R78" s="11">
        <f>IF($A78="","",IF($O78="Verified","",IF($O78="Unable to Verify","Human review",IF($O78="Needs Follow-up",IF($P78="","Add follow-up date",IF($P78&lt;TODAY(),"Follow-up overdue",IF($P78&lt;=TODAY()+Assumptions!$B$13,"Follow-up soon",""))),IF(AND($L78&lt;&gt;"",$M78="",TODAY()-$L78&gt;=Assumptions!$B$14),"Check requested item","")))))</f>
        <v/>
      </c>
      <c r="S78" s="19" t="n"/>
    </row>
    <row r="79">
      <c r="A79" s="15" t="n"/>
      <c r="B79" s="7">
        <f>IF($A79="","",IFERROR(VLOOKUP($A79,Applicants!$A$5:$D$104,2,FALSE),""))</f>
        <v/>
      </c>
      <c r="C79" s="7">
        <f>IF($A79="","",IFERROR(VLOOKUP($A79,Applicants!$A$5:$D$104,3,FALSE),""))</f>
        <v/>
      </c>
      <c r="D79" s="8">
        <f>IF($A79="","",IFERROR(VLOOKUP($A79,Applicants!$A$5:$D$104,4,FALSE),""))</f>
        <v/>
      </c>
      <c r="E79" s="19" t="n"/>
      <c r="F79" s="19" t="n"/>
      <c r="G79" s="21" t="n"/>
      <c r="H79" s="17" t="n"/>
      <c r="I79" s="22">
        <f>IF(OR($A79="",$G79="",$H79=""),"",IFERROR($G79*VLOOKUP($H79,Assumptions!$A$4:$B$8,2,FALSE),""))</f>
        <v/>
      </c>
      <c r="J79" s="19" t="n"/>
      <c r="K79" s="17" t="n"/>
      <c r="L79" s="16" t="n"/>
      <c r="M79" s="16" t="n"/>
      <c r="N79" s="16" t="n"/>
      <c r="O79" s="17" t="n"/>
      <c r="P79" s="16" t="n"/>
      <c r="Q79" s="17" t="n"/>
      <c r="R79" s="8">
        <f>IF($A79="","",IF($O79="Verified","",IF($O79="Unable to Verify","Human review",IF($O79="Needs Follow-up",IF($P79="","Add follow-up date",IF($P79&lt;TODAY(),"Follow-up overdue",IF($P79&lt;=TODAY()+Assumptions!$B$13,"Follow-up soon",""))),IF(AND($L79&lt;&gt;"",$M79="",TODAY()-$L79&gt;=Assumptions!$B$14),"Check requested item","")))))</f>
        <v/>
      </c>
      <c r="S79" s="19" t="n"/>
    </row>
    <row r="80">
      <c r="A80" s="15" t="n"/>
      <c r="B80" s="10">
        <f>IF($A80="","",IFERROR(VLOOKUP($A80,Applicants!$A$5:$D$104,2,FALSE),""))</f>
        <v/>
      </c>
      <c r="C80" s="10">
        <f>IF($A80="","",IFERROR(VLOOKUP($A80,Applicants!$A$5:$D$104,3,FALSE),""))</f>
        <v/>
      </c>
      <c r="D80" s="11">
        <f>IF($A80="","",IFERROR(VLOOKUP($A80,Applicants!$A$5:$D$104,4,FALSE),""))</f>
        <v/>
      </c>
      <c r="E80" s="19" t="n"/>
      <c r="F80" s="19" t="n"/>
      <c r="G80" s="21" t="n"/>
      <c r="H80" s="17" t="n"/>
      <c r="I80" s="23">
        <f>IF(OR($A80="",$G80="",$H80=""),"",IFERROR($G80*VLOOKUP($H80,Assumptions!$A$4:$B$8,2,FALSE),""))</f>
        <v/>
      </c>
      <c r="J80" s="19" t="n"/>
      <c r="K80" s="17" t="n"/>
      <c r="L80" s="16" t="n"/>
      <c r="M80" s="16" t="n"/>
      <c r="N80" s="16" t="n"/>
      <c r="O80" s="17" t="n"/>
      <c r="P80" s="16" t="n"/>
      <c r="Q80" s="17" t="n"/>
      <c r="R80" s="11">
        <f>IF($A80="","",IF($O80="Verified","",IF($O80="Unable to Verify","Human review",IF($O80="Needs Follow-up",IF($P80="","Add follow-up date",IF($P80&lt;TODAY(),"Follow-up overdue",IF($P80&lt;=TODAY()+Assumptions!$B$13,"Follow-up soon",""))),IF(AND($L80&lt;&gt;"",$M80="",TODAY()-$L80&gt;=Assumptions!$B$14),"Check requested item","")))))</f>
        <v/>
      </c>
      <c r="S80" s="19" t="n"/>
    </row>
    <row r="81">
      <c r="A81" s="15" t="n"/>
      <c r="B81" s="7">
        <f>IF($A81="","",IFERROR(VLOOKUP($A81,Applicants!$A$5:$D$104,2,FALSE),""))</f>
        <v/>
      </c>
      <c r="C81" s="7">
        <f>IF($A81="","",IFERROR(VLOOKUP($A81,Applicants!$A$5:$D$104,3,FALSE),""))</f>
        <v/>
      </c>
      <c r="D81" s="8">
        <f>IF($A81="","",IFERROR(VLOOKUP($A81,Applicants!$A$5:$D$104,4,FALSE),""))</f>
        <v/>
      </c>
      <c r="E81" s="19" t="n"/>
      <c r="F81" s="19" t="n"/>
      <c r="G81" s="21" t="n"/>
      <c r="H81" s="17" t="n"/>
      <c r="I81" s="22">
        <f>IF(OR($A81="",$G81="",$H81=""),"",IFERROR($G81*VLOOKUP($H81,Assumptions!$A$4:$B$8,2,FALSE),""))</f>
        <v/>
      </c>
      <c r="J81" s="19" t="n"/>
      <c r="K81" s="17" t="n"/>
      <c r="L81" s="16" t="n"/>
      <c r="M81" s="16" t="n"/>
      <c r="N81" s="16" t="n"/>
      <c r="O81" s="17" t="n"/>
      <c r="P81" s="16" t="n"/>
      <c r="Q81" s="17" t="n"/>
      <c r="R81" s="8">
        <f>IF($A81="","",IF($O81="Verified","",IF($O81="Unable to Verify","Human review",IF($O81="Needs Follow-up",IF($P81="","Add follow-up date",IF($P81&lt;TODAY(),"Follow-up overdue",IF($P81&lt;=TODAY()+Assumptions!$B$13,"Follow-up soon",""))),IF(AND($L81&lt;&gt;"",$M81="",TODAY()-$L81&gt;=Assumptions!$B$14),"Check requested item","")))))</f>
        <v/>
      </c>
      <c r="S81" s="19" t="n"/>
    </row>
    <row r="82">
      <c r="A82" s="15" t="n"/>
      <c r="B82" s="10">
        <f>IF($A82="","",IFERROR(VLOOKUP($A82,Applicants!$A$5:$D$104,2,FALSE),""))</f>
        <v/>
      </c>
      <c r="C82" s="10">
        <f>IF($A82="","",IFERROR(VLOOKUP($A82,Applicants!$A$5:$D$104,3,FALSE),""))</f>
        <v/>
      </c>
      <c r="D82" s="11">
        <f>IF($A82="","",IFERROR(VLOOKUP($A82,Applicants!$A$5:$D$104,4,FALSE),""))</f>
        <v/>
      </c>
      <c r="E82" s="19" t="n"/>
      <c r="F82" s="19" t="n"/>
      <c r="G82" s="21" t="n"/>
      <c r="H82" s="17" t="n"/>
      <c r="I82" s="23">
        <f>IF(OR($A82="",$G82="",$H82=""),"",IFERROR($G82*VLOOKUP($H82,Assumptions!$A$4:$B$8,2,FALSE),""))</f>
        <v/>
      </c>
      <c r="J82" s="19" t="n"/>
      <c r="K82" s="17" t="n"/>
      <c r="L82" s="16" t="n"/>
      <c r="M82" s="16" t="n"/>
      <c r="N82" s="16" t="n"/>
      <c r="O82" s="17" t="n"/>
      <c r="P82" s="16" t="n"/>
      <c r="Q82" s="17" t="n"/>
      <c r="R82" s="11">
        <f>IF($A82="","",IF($O82="Verified","",IF($O82="Unable to Verify","Human review",IF($O82="Needs Follow-up",IF($P82="","Add follow-up date",IF($P82&lt;TODAY(),"Follow-up overdue",IF($P82&lt;=TODAY()+Assumptions!$B$13,"Follow-up soon",""))),IF(AND($L82&lt;&gt;"",$M82="",TODAY()-$L82&gt;=Assumptions!$B$14),"Check requested item","")))))</f>
        <v/>
      </c>
      <c r="S82" s="19" t="n"/>
    </row>
    <row r="83">
      <c r="A83" s="15" t="n"/>
      <c r="B83" s="7">
        <f>IF($A83="","",IFERROR(VLOOKUP($A83,Applicants!$A$5:$D$104,2,FALSE),""))</f>
        <v/>
      </c>
      <c r="C83" s="7">
        <f>IF($A83="","",IFERROR(VLOOKUP($A83,Applicants!$A$5:$D$104,3,FALSE),""))</f>
        <v/>
      </c>
      <c r="D83" s="8">
        <f>IF($A83="","",IFERROR(VLOOKUP($A83,Applicants!$A$5:$D$104,4,FALSE),""))</f>
        <v/>
      </c>
      <c r="E83" s="19" t="n"/>
      <c r="F83" s="19" t="n"/>
      <c r="G83" s="21" t="n"/>
      <c r="H83" s="17" t="n"/>
      <c r="I83" s="22">
        <f>IF(OR($A83="",$G83="",$H83=""),"",IFERROR($G83*VLOOKUP($H83,Assumptions!$A$4:$B$8,2,FALSE),""))</f>
        <v/>
      </c>
      <c r="J83" s="19" t="n"/>
      <c r="K83" s="17" t="n"/>
      <c r="L83" s="16" t="n"/>
      <c r="M83" s="16" t="n"/>
      <c r="N83" s="16" t="n"/>
      <c r="O83" s="17" t="n"/>
      <c r="P83" s="16" t="n"/>
      <c r="Q83" s="17" t="n"/>
      <c r="R83" s="8">
        <f>IF($A83="","",IF($O83="Verified","",IF($O83="Unable to Verify","Human review",IF($O83="Needs Follow-up",IF($P83="","Add follow-up date",IF($P83&lt;TODAY(),"Follow-up overdue",IF($P83&lt;=TODAY()+Assumptions!$B$13,"Follow-up soon",""))),IF(AND($L83&lt;&gt;"",$M83="",TODAY()-$L83&gt;=Assumptions!$B$14),"Check requested item","")))))</f>
        <v/>
      </c>
      <c r="S83" s="19" t="n"/>
    </row>
    <row r="84">
      <c r="A84" s="15" t="n"/>
      <c r="B84" s="10">
        <f>IF($A84="","",IFERROR(VLOOKUP($A84,Applicants!$A$5:$D$104,2,FALSE),""))</f>
        <v/>
      </c>
      <c r="C84" s="10">
        <f>IF($A84="","",IFERROR(VLOOKUP($A84,Applicants!$A$5:$D$104,3,FALSE),""))</f>
        <v/>
      </c>
      <c r="D84" s="11">
        <f>IF($A84="","",IFERROR(VLOOKUP($A84,Applicants!$A$5:$D$104,4,FALSE),""))</f>
        <v/>
      </c>
      <c r="E84" s="19" t="n"/>
      <c r="F84" s="19" t="n"/>
      <c r="G84" s="21" t="n"/>
      <c r="H84" s="17" t="n"/>
      <c r="I84" s="23">
        <f>IF(OR($A84="",$G84="",$H84=""),"",IFERROR($G84*VLOOKUP($H84,Assumptions!$A$4:$B$8,2,FALSE),""))</f>
        <v/>
      </c>
      <c r="J84" s="19" t="n"/>
      <c r="K84" s="17" t="n"/>
      <c r="L84" s="16" t="n"/>
      <c r="M84" s="16" t="n"/>
      <c r="N84" s="16" t="n"/>
      <c r="O84" s="17" t="n"/>
      <c r="P84" s="16" t="n"/>
      <c r="Q84" s="17" t="n"/>
      <c r="R84" s="11">
        <f>IF($A84="","",IF($O84="Verified","",IF($O84="Unable to Verify","Human review",IF($O84="Needs Follow-up",IF($P84="","Add follow-up date",IF($P84&lt;TODAY(),"Follow-up overdue",IF($P84&lt;=TODAY()+Assumptions!$B$13,"Follow-up soon",""))),IF(AND($L84&lt;&gt;"",$M84="",TODAY()-$L84&gt;=Assumptions!$B$14),"Check requested item","")))))</f>
        <v/>
      </c>
      <c r="S84" s="19" t="n"/>
    </row>
    <row r="85">
      <c r="A85" s="15" t="n"/>
      <c r="B85" s="7">
        <f>IF($A85="","",IFERROR(VLOOKUP($A85,Applicants!$A$5:$D$104,2,FALSE),""))</f>
        <v/>
      </c>
      <c r="C85" s="7">
        <f>IF($A85="","",IFERROR(VLOOKUP($A85,Applicants!$A$5:$D$104,3,FALSE),""))</f>
        <v/>
      </c>
      <c r="D85" s="8">
        <f>IF($A85="","",IFERROR(VLOOKUP($A85,Applicants!$A$5:$D$104,4,FALSE),""))</f>
        <v/>
      </c>
      <c r="E85" s="19" t="n"/>
      <c r="F85" s="19" t="n"/>
      <c r="G85" s="21" t="n"/>
      <c r="H85" s="17" t="n"/>
      <c r="I85" s="22">
        <f>IF(OR($A85="",$G85="",$H85=""),"",IFERROR($G85*VLOOKUP($H85,Assumptions!$A$4:$B$8,2,FALSE),""))</f>
        <v/>
      </c>
      <c r="J85" s="19" t="n"/>
      <c r="K85" s="17" t="n"/>
      <c r="L85" s="16" t="n"/>
      <c r="M85" s="16" t="n"/>
      <c r="N85" s="16" t="n"/>
      <c r="O85" s="17" t="n"/>
      <c r="P85" s="16" t="n"/>
      <c r="Q85" s="17" t="n"/>
      <c r="R85" s="8">
        <f>IF($A85="","",IF($O85="Verified","",IF($O85="Unable to Verify","Human review",IF($O85="Needs Follow-up",IF($P85="","Add follow-up date",IF($P85&lt;TODAY(),"Follow-up overdue",IF($P85&lt;=TODAY()+Assumptions!$B$13,"Follow-up soon",""))),IF(AND($L85&lt;&gt;"",$M85="",TODAY()-$L85&gt;=Assumptions!$B$14),"Check requested item","")))))</f>
        <v/>
      </c>
      <c r="S85" s="19" t="n"/>
    </row>
    <row r="86">
      <c r="A86" s="15" t="n"/>
      <c r="B86" s="10">
        <f>IF($A86="","",IFERROR(VLOOKUP($A86,Applicants!$A$5:$D$104,2,FALSE),""))</f>
        <v/>
      </c>
      <c r="C86" s="10">
        <f>IF($A86="","",IFERROR(VLOOKUP($A86,Applicants!$A$5:$D$104,3,FALSE),""))</f>
        <v/>
      </c>
      <c r="D86" s="11">
        <f>IF($A86="","",IFERROR(VLOOKUP($A86,Applicants!$A$5:$D$104,4,FALSE),""))</f>
        <v/>
      </c>
      <c r="E86" s="19" t="n"/>
      <c r="F86" s="19" t="n"/>
      <c r="G86" s="21" t="n"/>
      <c r="H86" s="17" t="n"/>
      <c r="I86" s="23">
        <f>IF(OR($A86="",$G86="",$H86=""),"",IFERROR($G86*VLOOKUP($H86,Assumptions!$A$4:$B$8,2,FALSE),""))</f>
        <v/>
      </c>
      <c r="J86" s="19" t="n"/>
      <c r="K86" s="17" t="n"/>
      <c r="L86" s="16" t="n"/>
      <c r="M86" s="16" t="n"/>
      <c r="N86" s="16" t="n"/>
      <c r="O86" s="17" t="n"/>
      <c r="P86" s="16" t="n"/>
      <c r="Q86" s="17" t="n"/>
      <c r="R86" s="11">
        <f>IF($A86="","",IF($O86="Verified","",IF($O86="Unable to Verify","Human review",IF($O86="Needs Follow-up",IF($P86="","Add follow-up date",IF($P86&lt;TODAY(),"Follow-up overdue",IF($P86&lt;=TODAY()+Assumptions!$B$13,"Follow-up soon",""))),IF(AND($L86&lt;&gt;"",$M86="",TODAY()-$L86&gt;=Assumptions!$B$14),"Check requested item","")))))</f>
        <v/>
      </c>
      <c r="S86" s="19" t="n"/>
    </row>
    <row r="87">
      <c r="A87" s="15" t="n"/>
      <c r="B87" s="7">
        <f>IF($A87="","",IFERROR(VLOOKUP($A87,Applicants!$A$5:$D$104,2,FALSE),""))</f>
        <v/>
      </c>
      <c r="C87" s="7">
        <f>IF($A87="","",IFERROR(VLOOKUP($A87,Applicants!$A$5:$D$104,3,FALSE),""))</f>
        <v/>
      </c>
      <c r="D87" s="8">
        <f>IF($A87="","",IFERROR(VLOOKUP($A87,Applicants!$A$5:$D$104,4,FALSE),""))</f>
        <v/>
      </c>
      <c r="E87" s="19" t="n"/>
      <c r="F87" s="19" t="n"/>
      <c r="G87" s="21" t="n"/>
      <c r="H87" s="17" t="n"/>
      <c r="I87" s="22">
        <f>IF(OR($A87="",$G87="",$H87=""),"",IFERROR($G87*VLOOKUP($H87,Assumptions!$A$4:$B$8,2,FALSE),""))</f>
        <v/>
      </c>
      <c r="J87" s="19" t="n"/>
      <c r="K87" s="17" t="n"/>
      <c r="L87" s="16" t="n"/>
      <c r="M87" s="16" t="n"/>
      <c r="N87" s="16" t="n"/>
      <c r="O87" s="17" t="n"/>
      <c r="P87" s="16" t="n"/>
      <c r="Q87" s="17" t="n"/>
      <c r="R87" s="8">
        <f>IF($A87="","",IF($O87="Verified","",IF($O87="Unable to Verify","Human review",IF($O87="Needs Follow-up",IF($P87="","Add follow-up date",IF($P87&lt;TODAY(),"Follow-up overdue",IF($P87&lt;=TODAY()+Assumptions!$B$13,"Follow-up soon",""))),IF(AND($L87&lt;&gt;"",$M87="",TODAY()-$L87&gt;=Assumptions!$B$14),"Check requested item","")))))</f>
        <v/>
      </c>
      <c r="S87" s="19" t="n"/>
    </row>
    <row r="88">
      <c r="A88" s="15" t="n"/>
      <c r="B88" s="10">
        <f>IF($A88="","",IFERROR(VLOOKUP($A88,Applicants!$A$5:$D$104,2,FALSE),""))</f>
        <v/>
      </c>
      <c r="C88" s="10">
        <f>IF($A88="","",IFERROR(VLOOKUP($A88,Applicants!$A$5:$D$104,3,FALSE),""))</f>
        <v/>
      </c>
      <c r="D88" s="11">
        <f>IF($A88="","",IFERROR(VLOOKUP($A88,Applicants!$A$5:$D$104,4,FALSE),""))</f>
        <v/>
      </c>
      <c r="E88" s="19" t="n"/>
      <c r="F88" s="19" t="n"/>
      <c r="G88" s="21" t="n"/>
      <c r="H88" s="17" t="n"/>
      <c r="I88" s="23">
        <f>IF(OR($A88="",$G88="",$H88=""),"",IFERROR($G88*VLOOKUP($H88,Assumptions!$A$4:$B$8,2,FALSE),""))</f>
        <v/>
      </c>
      <c r="J88" s="19" t="n"/>
      <c r="K88" s="17" t="n"/>
      <c r="L88" s="16" t="n"/>
      <c r="M88" s="16" t="n"/>
      <c r="N88" s="16" t="n"/>
      <c r="O88" s="17" t="n"/>
      <c r="P88" s="16" t="n"/>
      <c r="Q88" s="17" t="n"/>
      <c r="R88" s="11">
        <f>IF($A88="","",IF($O88="Verified","",IF($O88="Unable to Verify","Human review",IF($O88="Needs Follow-up",IF($P88="","Add follow-up date",IF($P88&lt;TODAY(),"Follow-up overdue",IF($P88&lt;=TODAY()+Assumptions!$B$13,"Follow-up soon",""))),IF(AND($L88&lt;&gt;"",$M88="",TODAY()-$L88&gt;=Assumptions!$B$14),"Check requested item","")))))</f>
        <v/>
      </c>
      <c r="S88" s="19" t="n"/>
    </row>
    <row r="89">
      <c r="A89" s="15" t="n"/>
      <c r="B89" s="7">
        <f>IF($A89="","",IFERROR(VLOOKUP($A89,Applicants!$A$5:$D$104,2,FALSE),""))</f>
        <v/>
      </c>
      <c r="C89" s="7">
        <f>IF($A89="","",IFERROR(VLOOKUP($A89,Applicants!$A$5:$D$104,3,FALSE),""))</f>
        <v/>
      </c>
      <c r="D89" s="8">
        <f>IF($A89="","",IFERROR(VLOOKUP($A89,Applicants!$A$5:$D$104,4,FALSE),""))</f>
        <v/>
      </c>
      <c r="E89" s="19" t="n"/>
      <c r="F89" s="19" t="n"/>
      <c r="G89" s="21" t="n"/>
      <c r="H89" s="17" t="n"/>
      <c r="I89" s="22">
        <f>IF(OR($A89="",$G89="",$H89=""),"",IFERROR($G89*VLOOKUP($H89,Assumptions!$A$4:$B$8,2,FALSE),""))</f>
        <v/>
      </c>
      <c r="J89" s="19" t="n"/>
      <c r="K89" s="17" t="n"/>
      <c r="L89" s="16" t="n"/>
      <c r="M89" s="16" t="n"/>
      <c r="N89" s="16" t="n"/>
      <c r="O89" s="17" t="n"/>
      <c r="P89" s="16" t="n"/>
      <c r="Q89" s="17" t="n"/>
      <c r="R89" s="8">
        <f>IF($A89="","",IF($O89="Verified","",IF($O89="Unable to Verify","Human review",IF($O89="Needs Follow-up",IF($P89="","Add follow-up date",IF($P89&lt;TODAY(),"Follow-up overdue",IF($P89&lt;=TODAY()+Assumptions!$B$13,"Follow-up soon",""))),IF(AND($L89&lt;&gt;"",$M89="",TODAY()-$L89&gt;=Assumptions!$B$14),"Check requested item","")))))</f>
        <v/>
      </c>
      <c r="S89" s="19" t="n"/>
    </row>
    <row r="90">
      <c r="A90" s="15" t="n"/>
      <c r="B90" s="10">
        <f>IF($A90="","",IFERROR(VLOOKUP($A90,Applicants!$A$5:$D$104,2,FALSE),""))</f>
        <v/>
      </c>
      <c r="C90" s="10">
        <f>IF($A90="","",IFERROR(VLOOKUP($A90,Applicants!$A$5:$D$104,3,FALSE),""))</f>
        <v/>
      </c>
      <c r="D90" s="11">
        <f>IF($A90="","",IFERROR(VLOOKUP($A90,Applicants!$A$5:$D$104,4,FALSE),""))</f>
        <v/>
      </c>
      <c r="E90" s="19" t="n"/>
      <c r="F90" s="19" t="n"/>
      <c r="G90" s="21" t="n"/>
      <c r="H90" s="17" t="n"/>
      <c r="I90" s="23">
        <f>IF(OR($A90="",$G90="",$H90=""),"",IFERROR($G90*VLOOKUP($H90,Assumptions!$A$4:$B$8,2,FALSE),""))</f>
        <v/>
      </c>
      <c r="J90" s="19" t="n"/>
      <c r="K90" s="17" t="n"/>
      <c r="L90" s="16" t="n"/>
      <c r="M90" s="16" t="n"/>
      <c r="N90" s="16" t="n"/>
      <c r="O90" s="17" t="n"/>
      <c r="P90" s="16" t="n"/>
      <c r="Q90" s="17" t="n"/>
      <c r="R90" s="11">
        <f>IF($A90="","",IF($O90="Verified","",IF($O90="Unable to Verify","Human review",IF($O90="Needs Follow-up",IF($P90="","Add follow-up date",IF($P90&lt;TODAY(),"Follow-up overdue",IF($P90&lt;=TODAY()+Assumptions!$B$13,"Follow-up soon",""))),IF(AND($L90&lt;&gt;"",$M90="",TODAY()-$L90&gt;=Assumptions!$B$14),"Check requested item","")))))</f>
        <v/>
      </c>
      <c r="S90" s="19" t="n"/>
    </row>
    <row r="91">
      <c r="A91" s="15" t="n"/>
      <c r="B91" s="7">
        <f>IF($A91="","",IFERROR(VLOOKUP($A91,Applicants!$A$5:$D$104,2,FALSE),""))</f>
        <v/>
      </c>
      <c r="C91" s="7">
        <f>IF($A91="","",IFERROR(VLOOKUP($A91,Applicants!$A$5:$D$104,3,FALSE),""))</f>
        <v/>
      </c>
      <c r="D91" s="8">
        <f>IF($A91="","",IFERROR(VLOOKUP($A91,Applicants!$A$5:$D$104,4,FALSE),""))</f>
        <v/>
      </c>
      <c r="E91" s="19" t="n"/>
      <c r="F91" s="19" t="n"/>
      <c r="G91" s="21" t="n"/>
      <c r="H91" s="17" t="n"/>
      <c r="I91" s="22">
        <f>IF(OR($A91="",$G91="",$H91=""),"",IFERROR($G91*VLOOKUP($H91,Assumptions!$A$4:$B$8,2,FALSE),""))</f>
        <v/>
      </c>
      <c r="J91" s="19" t="n"/>
      <c r="K91" s="17" t="n"/>
      <c r="L91" s="16" t="n"/>
      <c r="M91" s="16" t="n"/>
      <c r="N91" s="16" t="n"/>
      <c r="O91" s="17" t="n"/>
      <c r="P91" s="16" t="n"/>
      <c r="Q91" s="17" t="n"/>
      <c r="R91" s="8">
        <f>IF($A91="","",IF($O91="Verified","",IF($O91="Unable to Verify","Human review",IF($O91="Needs Follow-up",IF($P91="","Add follow-up date",IF($P91&lt;TODAY(),"Follow-up overdue",IF($P91&lt;=TODAY()+Assumptions!$B$13,"Follow-up soon",""))),IF(AND($L91&lt;&gt;"",$M91="",TODAY()-$L91&gt;=Assumptions!$B$14),"Check requested item","")))))</f>
        <v/>
      </c>
      <c r="S91" s="19" t="n"/>
    </row>
    <row r="92">
      <c r="A92" s="15" t="n"/>
      <c r="B92" s="10">
        <f>IF($A92="","",IFERROR(VLOOKUP($A92,Applicants!$A$5:$D$104,2,FALSE),""))</f>
        <v/>
      </c>
      <c r="C92" s="10">
        <f>IF($A92="","",IFERROR(VLOOKUP($A92,Applicants!$A$5:$D$104,3,FALSE),""))</f>
        <v/>
      </c>
      <c r="D92" s="11">
        <f>IF($A92="","",IFERROR(VLOOKUP($A92,Applicants!$A$5:$D$104,4,FALSE),""))</f>
        <v/>
      </c>
      <c r="E92" s="19" t="n"/>
      <c r="F92" s="19" t="n"/>
      <c r="G92" s="21" t="n"/>
      <c r="H92" s="17" t="n"/>
      <c r="I92" s="23">
        <f>IF(OR($A92="",$G92="",$H92=""),"",IFERROR($G92*VLOOKUP($H92,Assumptions!$A$4:$B$8,2,FALSE),""))</f>
        <v/>
      </c>
      <c r="J92" s="19" t="n"/>
      <c r="K92" s="17" t="n"/>
      <c r="L92" s="16" t="n"/>
      <c r="M92" s="16" t="n"/>
      <c r="N92" s="16" t="n"/>
      <c r="O92" s="17" t="n"/>
      <c r="P92" s="16" t="n"/>
      <c r="Q92" s="17" t="n"/>
      <c r="R92" s="11">
        <f>IF($A92="","",IF($O92="Verified","",IF($O92="Unable to Verify","Human review",IF($O92="Needs Follow-up",IF($P92="","Add follow-up date",IF($P92&lt;TODAY(),"Follow-up overdue",IF($P92&lt;=TODAY()+Assumptions!$B$13,"Follow-up soon",""))),IF(AND($L92&lt;&gt;"",$M92="",TODAY()-$L92&gt;=Assumptions!$B$14),"Check requested item","")))))</f>
        <v/>
      </c>
      <c r="S92" s="19" t="n"/>
    </row>
    <row r="93">
      <c r="A93" s="15" t="n"/>
      <c r="B93" s="7">
        <f>IF($A93="","",IFERROR(VLOOKUP($A93,Applicants!$A$5:$D$104,2,FALSE),""))</f>
        <v/>
      </c>
      <c r="C93" s="7">
        <f>IF($A93="","",IFERROR(VLOOKUP($A93,Applicants!$A$5:$D$104,3,FALSE),""))</f>
        <v/>
      </c>
      <c r="D93" s="8">
        <f>IF($A93="","",IFERROR(VLOOKUP($A93,Applicants!$A$5:$D$104,4,FALSE),""))</f>
        <v/>
      </c>
      <c r="E93" s="19" t="n"/>
      <c r="F93" s="19" t="n"/>
      <c r="G93" s="21" t="n"/>
      <c r="H93" s="17" t="n"/>
      <c r="I93" s="22">
        <f>IF(OR($A93="",$G93="",$H93=""),"",IFERROR($G93*VLOOKUP($H93,Assumptions!$A$4:$B$8,2,FALSE),""))</f>
        <v/>
      </c>
      <c r="J93" s="19" t="n"/>
      <c r="K93" s="17" t="n"/>
      <c r="L93" s="16" t="n"/>
      <c r="M93" s="16" t="n"/>
      <c r="N93" s="16" t="n"/>
      <c r="O93" s="17" t="n"/>
      <c r="P93" s="16" t="n"/>
      <c r="Q93" s="17" t="n"/>
      <c r="R93" s="8">
        <f>IF($A93="","",IF($O93="Verified","",IF($O93="Unable to Verify","Human review",IF($O93="Needs Follow-up",IF($P93="","Add follow-up date",IF($P93&lt;TODAY(),"Follow-up overdue",IF($P93&lt;=TODAY()+Assumptions!$B$13,"Follow-up soon",""))),IF(AND($L93&lt;&gt;"",$M93="",TODAY()-$L93&gt;=Assumptions!$B$14),"Check requested item","")))))</f>
        <v/>
      </c>
      <c r="S93" s="19" t="n"/>
    </row>
    <row r="94">
      <c r="A94" s="15" t="n"/>
      <c r="B94" s="10">
        <f>IF($A94="","",IFERROR(VLOOKUP($A94,Applicants!$A$5:$D$104,2,FALSE),""))</f>
        <v/>
      </c>
      <c r="C94" s="10">
        <f>IF($A94="","",IFERROR(VLOOKUP($A94,Applicants!$A$5:$D$104,3,FALSE),""))</f>
        <v/>
      </c>
      <c r="D94" s="11">
        <f>IF($A94="","",IFERROR(VLOOKUP($A94,Applicants!$A$5:$D$104,4,FALSE),""))</f>
        <v/>
      </c>
      <c r="E94" s="19" t="n"/>
      <c r="F94" s="19" t="n"/>
      <c r="G94" s="21" t="n"/>
      <c r="H94" s="17" t="n"/>
      <c r="I94" s="23">
        <f>IF(OR($A94="",$G94="",$H94=""),"",IFERROR($G94*VLOOKUP($H94,Assumptions!$A$4:$B$8,2,FALSE),""))</f>
        <v/>
      </c>
      <c r="J94" s="19" t="n"/>
      <c r="K94" s="17" t="n"/>
      <c r="L94" s="16" t="n"/>
      <c r="M94" s="16" t="n"/>
      <c r="N94" s="16" t="n"/>
      <c r="O94" s="17" t="n"/>
      <c r="P94" s="16" t="n"/>
      <c r="Q94" s="17" t="n"/>
      <c r="R94" s="11">
        <f>IF($A94="","",IF($O94="Verified","",IF($O94="Unable to Verify","Human review",IF($O94="Needs Follow-up",IF($P94="","Add follow-up date",IF($P94&lt;TODAY(),"Follow-up overdue",IF($P94&lt;=TODAY()+Assumptions!$B$13,"Follow-up soon",""))),IF(AND($L94&lt;&gt;"",$M94="",TODAY()-$L94&gt;=Assumptions!$B$14),"Check requested item","")))))</f>
        <v/>
      </c>
      <c r="S94" s="19" t="n"/>
    </row>
    <row r="95">
      <c r="A95" s="15" t="n"/>
      <c r="B95" s="7">
        <f>IF($A95="","",IFERROR(VLOOKUP($A95,Applicants!$A$5:$D$104,2,FALSE),""))</f>
        <v/>
      </c>
      <c r="C95" s="7">
        <f>IF($A95="","",IFERROR(VLOOKUP($A95,Applicants!$A$5:$D$104,3,FALSE),""))</f>
        <v/>
      </c>
      <c r="D95" s="8">
        <f>IF($A95="","",IFERROR(VLOOKUP($A95,Applicants!$A$5:$D$104,4,FALSE),""))</f>
        <v/>
      </c>
      <c r="E95" s="19" t="n"/>
      <c r="F95" s="19" t="n"/>
      <c r="G95" s="21" t="n"/>
      <c r="H95" s="17" t="n"/>
      <c r="I95" s="22">
        <f>IF(OR($A95="",$G95="",$H95=""),"",IFERROR($G95*VLOOKUP($H95,Assumptions!$A$4:$B$8,2,FALSE),""))</f>
        <v/>
      </c>
      <c r="J95" s="19" t="n"/>
      <c r="K95" s="17" t="n"/>
      <c r="L95" s="16" t="n"/>
      <c r="M95" s="16" t="n"/>
      <c r="N95" s="16" t="n"/>
      <c r="O95" s="17" t="n"/>
      <c r="P95" s="16" t="n"/>
      <c r="Q95" s="17" t="n"/>
      <c r="R95" s="8">
        <f>IF($A95="","",IF($O95="Verified","",IF($O95="Unable to Verify","Human review",IF($O95="Needs Follow-up",IF($P95="","Add follow-up date",IF($P95&lt;TODAY(),"Follow-up overdue",IF($P95&lt;=TODAY()+Assumptions!$B$13,"Follow-up soon",""))),IF(AND($L95&lt;&gt;"",$M95="",TODAY()-$L95&gt;=Assumptions!$B$14),"Check requested item","")))))</f>
        <v/>
      </c>
      <c r="S95" s="19" t="n"/>
    </row>
    <row r="96">
      <c r="A96" s="15" t="n"/>
      <c r="B96" s="10">
        <f>IF($A96="","",IFERROR(VLOOKUP($A96,Applicants!$A$5:$D$104,2,FALSE),""))</f>
        <v/>
      </c>
      <c r="C96" s="10">
        <f>IF($A96="","",IFERROR(VLOOKUP($A96,Applicants!$A$5:$D$104,3,FALSE),""))</f>
        <v/>
      </c>
      <c r="D96" s="11">
        <f>IF($A96="","",IFERROR(VLOOKUP($A96,Applicants!$A$5:$D$104,4,FALSE),""))</f>
        <v/>
      </c>
      <c r="E96" s="19" t="n"/>
      <c r="F96" s="19" t="n"/>
      <c r="G96" s="21" t="n"/>
      <c r="H96" s="17" t="n"/>
      <c r="I96" s="23">
        <f>IF(OR($A96="",$G96="",$H96=""),"",IFERROR($G96*VLOOKUP($H96,Assumptions!$A$4:$B$8,2,FALSE),""))</f>
        <v/>
      </c>
      <c r="J96" s="19" t="n"/>
      <c r="K96" s="17" t="n"/>
      <c r="L96" s="16" t="n"/>
      <c r="M96" s="16" t="n"/>
      <c r="N96" s="16" t="n"/>
      <c r="O96" s="17" t="n"/>
      <c r="P96" s="16" t="n"/>
      <c r="Q96" s="17" t="n"/>
      <c r="R96" s="11">
        <f>IF($A96="","",IF($O96="Verified","",IF($O96="Unable to Verify","Human review",IF($O96="Needs Follow-up",IF($P96="","Add follow-up date",IF($P96&lt;TODAY(),"Follow-up overdue",IF($P96&lt;=TODAY()+Assumptions!$B$13,"Follow-up soon",""))),IF(AND($L96&lt;&gt;"",$M96="",TODAY()-$L96&gt;=Assumptions!$B$14),"Check requested item","")))))</f>
        <v/>
      </c>
      <c r="S96" s="19" t="n"/>
    </row>
    <row r="97">
      <c r="A97" s="15" t="n"/>
      <c r="B97" s="7">
        <f>IF($A97="","",IFERROR(VLOOKUP($A97,Applicants!$A$5:$D$104,2,FALSE),""))</f>
        <v/>
      </c>
      <c r="C97" s="7">
        <f>IF($A97="","",IFERROR(VLOOKUP($A97,Applicants!$A$5:$D$104,3,FALSE),""))</f>
        <v/>
      </c>
      <c r="D97" s="8">
        <f>IF($A97="","",IFERROR(VLOOKUP($A97,Applicants!$A$5:$D$104,4,FALSE),""))</f>
        <v/>
      </c>
      <c r="E97" s="19" t="n"/>
      <c r="F97" s="19" t="n"/>
      <c r="G97" s="21" t="n"/>
      <c r="H97" s="17" t="n"/>
      <c r="I97" s="22">
        <f>IF(OR($A97="",$G97="",$H97=""),"",IFERROR($G97*VLOOKUP($H97,Assumptions!$A$4:$B$8,2,FALSE),""))</f>
        <v/>
      </c>
      <c r="J97" s="19" t="n"/>
      <c r="K97" s="17" t="n"/>
      <c r="L97" s="16" t="n"/>
      <c r="M97" s="16" t="n"/>
      <c r="N97" s="16" t="n"/>
      <c r="O97" s="17" t="n"/>
      <c r="P97" s="16" t="n"/>
      <c r="Q97" s="17" t="n"/>
      <c r="R97" s="8">
        <f>IF($A97="","",IF($O97="Verified","",IF($O97="Unable to Verify","Human review",IF($O97="Needs Follow-up",IF($P97="","Add follow-up date",IF($P97&lt;TODAY(),"Follow-up overdue",IF($P97&lt;=TODAY()+Assumptions!$B$13,"Follow-up soon",""))),IF(AND($L97&lt;&gt;"",$M97="",TODAY()-$L97&gt;=Assumptions!$B$14),"Check requested item","")))))</f>
        <v/>
      </c>
      <c r="S97" s="19" t="n"/>
    </row>
    <row r="98">
      <c r="A98" s="15" t="n"/>
      <c r="B98" s="10">
        <f>IF($A98="","",IFERROR(VLOOKUP($A98,Applicants!$A$5:$D$104,2,FALSE),""))</f>
        <v/>
      </c>
      <c r="C98" s="10">
        <f>IF($A98="","",IFERROR(VLOOKUP($A98,Applicants!$A$5:$D$104,3,FALSE),""))</f>
        <v/>
      </c>
      <c r="D98" s="11">
        <f>IF($A98="","",IFERROR(VLOOKUP($A98,Applicants!$A$5:$D$104,4,FALSE),""))</f>
        <v/>
      </c>
      <c r="E98" s="19" t="n"/>
      <c r="F98" s="19" t="n"/>
      <c r="G98" s="21" t="n"/>
      <c r="H98" s="17" t="n"/>
      <c r="I98" s="23">
        <f>IF(OR($A98="",$G98="",$H98=""),"",IFERROR($G98*VLOOKUP($H98,Assumptions!$A$4:$B$8,2,FALSE),""))</f>
        <v/>
      </c>
      <c r="J98" s="19" t="n"/>
      <c r="K98" s="17" t="n"/>
      <c r="L98" s="16" t="n"/>
      <c r="M98" s="16" t="n"/>
      <c r="N98" s="16" t="n"/>
      <c r="O98" s="17" t="n"/>
      <c r="P98" s="16" t="n"/>
      <c r="Q98" s="17" t="n"/>
      <c r="R98" s="11">
        <f>IF($A98="","",IF($O98="Verified","",IF($O98="Unable to Verify","Human review",IF($O98="Needs Follow-up",IF($P98="","Add follow-up date",IF($P98&lt;TODAY(),"Follow-up overdue",IF($P98&lt;=TODAY()+Assumptions!$B$13,"Follow-up soon",""))),IF(AND($L98&lt;&gt;"",$M98="",TODAY()-$L98&gt;=Assumptions!$B$14),"Check requested item","")))))</f>
        <v/>
      </c>
      <c r="S98" s="19" t="n"/>
    </row>
    <row r="99">
      <c r="A99" s="15" t="n"/>
      <c r="B99" s="7">
        <f>IF($A99="","",IFERROR(VLOOKUP($A99,Applicants!$A$5:$D$104,2,FALSE),""))</f>
        <v/>
      </c>
      <c r="C99" s="7">
        <f>IF($A99="","",IFERROR(VLOOKUP($A99,Applicants!$A$5:$D$104,3,FALSE),""))</f>
        <v/>
      </c>
      <c r="D99" s="8">
        <f>IF($A99="","",IFERROR(VLOOKUP($A99,Applicants!$A$5:$D$104,4,FALSE),""))</f>
        <v/>
      </c>
      <c r="E99" s="19" t="n"/>
      <c r="F99" s="19" t="n"/>
      <c r="G99" s="21" t="n"/>
      <c r="H99" s="17" t="n"/>
      <c r="I99" s="22">
        <f>IF(OR($A99="",$G99="",$H99=""),"",IFERROR($G99*VLOOKUP($H99,Assumptions!$A$4:$B$8,2,FALSE),""))</f>
        <v/>
      </c>
      <c r="J99" s="19" t="n"/>
      <c r="K99" s="17" t="n"/>
      <c r="L99" s="16" t="n"/>
      <c r="M99" s="16" t="n"/>
      <c r="N99" s="16" t="n"/>
      <c r="O99" s="17" t="n"/>
      <c r="P99" s="16" t="n"/>
      <c r="Q99" s="17" t="n"/>
      <c r="R99" s="8">
        <f>IF($A99="","",IF($O99="Verified","",IF($O99="Unable to Verify","Human review",IF($O99="Needs Follow-up",IF($P99="","Add follow-up date",IF($P99&lt;TODAY(),"Follow-up overdue",IF($P99&lt;=TODAY()+Assumptions!$B$13,"Follow-up soon",""))),IF(AND($L99&lt;&gt;"",$M99="",TODAY()-$L99&gt;=Assumptions!$B$14),"Check requested item","")))))</f>
        <v/>
      </c>
      <c r="S99" s="19" t="n"/>
    </row>
    <row r="100">
      <c r="A100" s="15" t="n"/>
      <c r="B100" s="10">
        <f>IF($A100="","",IFERROR(VLOOKUP($A100,Applicants!$A$5:$D$104,2,FALSE),""))</f>
        <v/>
      </c>
      <c r="C100" s="10">
        <f>IF($A100="","",IFERROR(VLOOKUP($A100,Applicants!$A$5:$D$104,3,FALSE),""))</f>
        <v/>
      </c>
      <c r="D100" s="11">
        <f>IF($A100="","",IFERROR(VLOOKUP($A100,Applicants!$A$5:$D$104,4,FALSE),""))</f>
        <v/>
      </c>
      <c r="E100" s="19" t="n"/>
      <c r="F100" s="19" t="n"/>
      <c r="G100" s="21" t="n"/>
      <c r="H100" s="17" t="n"/>
      <c r="I100" s="23">
        <f>IF(OR($A100="",$G100="",$H100=""),"",IFERROR($G100*VLOOKUP($H100,Assumptions!$A$4:$B$8,2,FALSE),""))</f>
        <v/>
      </c>
      <c r="J100" s="19" t="n"/>
      <c r="K100" s="17" t="n"/>
      <c r="L100" s="16" t="n"/>
      <c r="M100" s="16" t="n"/>
      <c r="N100" s="16" t="n"/>
      <c r="O100" s="17" t="n"/>
      <c r="P100" s="16" t="n"/>
      <c r="Q100" s="17" t="n"/>
      <c r="R100" s="11">
        <f>IF($A100="","",IF($O100="Verified","",IF($O100="Unable to Verify","Human review",IF($O100="Needs Follow-up",IF($P100="","Add follow-up date",IF($P100&lt;TODAY(),"Follow-up overdue",IF($P100&lt;=TODAY()+Assumptions!$B$13,"Follow-up soon",""))),IF(AND($L100&lt;&gt;"",$M100="",TODAY()-$L100&gt;=Assumptions!$B$14),"Check requested item","")))))</f>
        <v/>
      </c>
      <c r="S100" s="19" t="n"/>
    </row>
    <row r="101">
      <c r="A101" s="15" t="n"/>
      <c r="B101" s="7">
        <f>IF($A101="","",IFERROR(VLOOKUP($A101,Applicants!$A$5:$D$104,2,FALSE),""))</f>
        <v/>
      </c>
      <c r="C101" s="7">
        <f>IF($A101="","",IFERROR(VLOOKUP($A101,Applicants!$A$5:$D$104,3,FALSE),""))</f>
        <v/>
      </c>
      <c r="D101" s="8">
        <f>IF($A101="","",IFERROR(VLOOKUP($A101,Applicants!$A$5:$D$104,4,FALSE),""))</f>
        <v/>
      </c>
      <c r="E101" s="19" t="n"/>
      <c r="F101" s="19" t="n"/>
      <c r="G101" s="21" t="n"/>
      <c r="H101" s="17" t="n"/>
      <c r="I101" s="22">
        <f>IF(OR($A101="",$G101="",$H101=""),"",IFERROR($G101*VLOOKUP($H101,Assumptions!$A$4:$B$8,2,FALSE),""))</f>
        <v/>
      </c>
      <c r="J101" s="19" t="n"/>
      <c r="K101" s="17" t="n"/>
      <c r="L101" s="16" t="n"/>
      <c r="M101" s="16" t="n"/>
      <c r="N101" s="16" t="n"/>
      <c r="O101" s="17" t="n"/>
      <c r="P101" s="16" t="n"/>
      <c r="Q101" s="17" t="n"/>
      <c r="R101" s="8">
        <f>IF($A101="","",IF($O101="Verified","",IF($O101="Unable to Verify","Human review",IF($O101="Needs Follow-up",IF($P101="","Add follow-up date",IF($P101&lt;TODAY(),"Follow-up overdue",IF($P101&lt;=TODAY()+Assumptions!$B$13,"Follow-up soon",""))),IF(AND($L101&lt;&gt;"",$M101="",TODAY()-$L101&gt;=Assumptions!$B$14),"Check requested item","")))))</f>
        <v/>
      </c>
      <c r="S101" s="19" t="n"/>
    </row>
    <row r="102">
      <c r="A102" s="15" t="n"/>
      <c r="B102" s="10">
        <f>IF($A102="","",IFERROR(VLOOKUP($A102,Applicants!$A$5:$D$104,2,FALSE),""))</f>
        <v/>
      </c>
      <c r="C102" s="10">
        <f>IF($A102="","",IFERROR(VLOOKUP($A102,Applicants!$A$5:$D$104,3,FALSE),""))</f>
        <v/>
      </c>
      <c r="D102" s="11">
        <f>IF($A102="","",IFERROR(VLOOKUP($A102,Applicants!$A$5:$D$104,4,FALSE),""))</f>
        <v/>
      </c>
      <c r="E102" s="19" t="n"/>
      <c r="F102" s="19" t="n"/>
      <c r="G102" s="21" t="n"/>
      <c r="H102" s="17" t="n"/>
      <c r="I102" s="23">
        <f>IF(OR($A102="",$G102="",$H102=""),"",IFERROR($G102*VLOOKUP($H102,Assumptions!$A$4:$B$8,2,FALSE),""))</f>
        <v/>
      </c>
      <c r="J102" s="19" t="n"/>
      <c r="K102" s="17" t="n"/>
      <c r="L102" s="16" t="n"/>
      <c r="M102" s="16" t="n"/>
      <c r="N102" s="16" t="n"/>
      <c r="O102" s="17" t="n"/>
      <c r="P102" s="16" t="n"/>
      <c r="Q102" s="17" t="n"/>
      <c r="R102" s="11">
        <f>IF($A102="","",IF($O102="Verified","",IF($O102="Unable to Verify","Human review",IF($O102="Needs Follow-up",IF($P102="","Add follow-up date",IF($P102&lt;TODAY(),"Follow-up overdue",IF($P102&lt;=TODAY()+Assumptions!$B$13,"Follow-up soon",""))),IF(AND($L102&lt;&gt;"",$M102="",TODAY()-$L102&gt;=Assumptions!$B$14),"Check requested item","")))))</f>
        <v/>
      </c>
      <c r="S102" s="19" t="n"/>
    </row>
    <row r="103">
      <c r="A103" s="15" t="n"/>
      <c r="B103" s="7">
        <f>IF($A103="","",IFERROR(VLOOKUP($A103,Applicants!$A$5:$D$104,2,FALSE),""))</f>
        <v/>
      </c>
      <c r="C103" s="7">
        <f>IF($A103="","",IFERROR(VLOOKUP($A103,Applicants!$A$5:$D$104,3,FALSE),""))</f>
        <v/>
      </c>
      <c r="D103" s="8">
        <f>IF($A103="","",IFERROR(VLOOKUP($A103,Applicants!$A$5:$D$104,4,FALSE),""))</f>
        <v/>
      </c>
      <c r="E103" s="19" t="n"/>
      <c r="F103" s="19" t="n"/>
      <c r="G103" s="21" t="n"/>
      <c r="H103" s="17" t="n"/>
      <c r="I103" s="22">
        <f>IF(OR($A103="",$G103="",$H103=""),"",IFERROR($G103*VLOOKUP($H103,Assumptions!$A$4:$B$8,2,FALSE),""))</f>
        <v/>
      </c>
      <c r="J103" s="19" t="n"/>
      <c r="K103" s="17" t="n"/>
      <c r="L103" s="16" t="n"/>
      <c r="M103" s="16" t="n"/>
      <c r="N103" s="16" t="n"/>
      <c r="O103" s="17" t="n"/>
      <c r="P103" s="16" t="n"/>
      <c r="Q103" s="17" t="n"/>
      <c r="R103" s="8">
        <f>IF($A103="","",IF($O103="Verified","",IF($O103="Unable to Verify","Human review",IF($O103="Needs Follow-up",IF($P103="","Add follow-up date",IF($P103&lt;TODAY(),"Follow-up overdue",IF($P103&lt;=TODAY()+Assumptions!$B$13,"Follow-up soon",""))),IF(AND($L103&lt;&gt;"",$M103="",TODAY()-$L103&gt;=Assumptions!$B$14),"Check requested item","")))))</f>
        <v/>
      </c>
      <c r="S103" s="19" t="n"/>
    </row>
    <row r="104">
      <c r="A104" s="15" t="n"/>
      <c r="B104" s="10">
        <f>IF($A104="","",IFERROR(VLOOKUP($A104,Applicants!$A$5:$D$104,2,FALSE),""))</f>
        <v/>
      </c>
      <c r="C104" s="10">
        <f>IF($A104="","",IFERROR(VLOOKUP($A104,Applicants!$A$5:$D$104,3,FALSE),""))</f>
        <v/>
      </c>
      <c r="D104" s="11">
        <f>IF($A104="","",IFERROR(VLOOKUP($A104,Applicants!$A$5:$D$104,4,FALSE),""))</f>
        <v/>
      </c>
      <c r="E104" s="19" t="n"/>
      <c r="F104" s="19" t="n"/>
      <c r="G104" s="21" t="n"/>
      <c r="H104" s="17" t="n"/>
      <c r="I104" s="23">
        <f>IF(OR($A104="",$G104="",$H104=""),"",IFERROR($G104*VLOOKUP($H104,Assumptions!$A$4:$B$8,2,FALSE),""))</f>
        <v/>
      </c>
      <c r="J104" s="19" t="n"/>
      <c r="K104" s="17" t="n"/>
      <c r="L104" s="16" t="n"/>
      <c r="M104" s="16" t="n"/>
      <c r="N104" s="16" t="n"/>
      <c r="O104" s="17" t="n"/>
      <c r="P104" s="16" t="n"/>
      <c r="Q104" s="17" t="n"/>
      <c r="R104" s="11">
        <f>IF($A104="","",IF($O104="Verified","",IF($O104="Unable to Verify","Human review",IF($O104="Needs Follow-up",IF($P104="","Add follow-up date",IF($P104&lt;TODAY(),"Follow-up overdue",IF($P104&lt;=TODAY()+Assumptions!$B$13,"Follow-up soon",""))),IF(AND($L104&lt;&gt;"",$M104="",TODAY()-$L104&gt;=Assumptions!$B$14),"Check requested item","")))))</f>
        <v/>
      </c>
      <c r="S104" s="19" t="n"/>
    </row>
  </sheetData>
  <autoFilter ref="A4:S104"/>
  <mergeCells count="1">
    <mergeCell ref="A1:S1"/>
  </mergeCells>
  <conditionalFormatting sqref="O5:O104">
    <cfRule type="expression" priority="1" dxfId="0">
      <formula>$O5="Verified"</formula>
    </cfRule>
    <cfRule type="expression" priority="2" dxfId="1">
      <formula>OR($O5="Needs Follow-up",$O5="Unable to Verify")</formula>
    </cfRule>
  </conditionalFormatting>
  <conditionalFormatting sqref="R5:R104">
    <cfRule type="expression" priority="3" dxfId="1">
      <formula>$R5&lt;&gt;""</formula>
    </cfRule>
  </conditionalFormatting>
  <dataValidations count="8">
    <dataValidation sqref="A5:A104" showDropDown="0" showInputMessage="1" showErrorMessage="1" allowBlank="0" errorTitle="Check applicant ID" error="Select an applicant ID entered on the Applicants sheet." promptTitle="Applicant" prompt="Select an applicant ID from the Applicants sheet." type="list">
      <formula1>INDIRECT("Applicants!$A$5:$A$104")</formula1>
    </dataValidation>
    <dataValidation sqref="F5:F104" showDropDown="0" showInputMessage="0" showErrorMessage="1" allowBlank="0" errorTitle="Check item type" error="Select a document or item from the editable Assumptions list." type="list">
      <formula1>INDIRECT("Assumptions!$F$4:$F$10")</formula1>
    </dataValidation>
    <dataValidation sqref="G5:G104" showDropDown="0" showInputMessage="0" showErrorMessage="1" allowBlank="0" errorTitle="Check amount" error="Enter a nonnegative dollar amount or leave the cell blank." type="decimal" operator="greaterThanOrEqual">
      <formula1>0</formula1>
    </dataValidation>
    <dataValidation sqref="H5:H104" showDropDown="0" showInputMessage="0" showErrorMessage="1" allowBlank="0" errorTitle="Check frequency" error="Select a frequency from the editable Assumptions list." type="list">
      <formula1>INDIRECT("Assumptions!$A$4:$A$8")</formula1>
    </dataValidation>
    <dataValidation sqref="K5:K104" showDropDown="0" showInputMessage="0" showErrorMessage="1" allowBlank="0" errorTitle="Check contact method" error="Select a contact method from the editable Assumptions list." type="list">
      <formula1>INDIRECT("Assumptions!$E$4:$E$8")</formula1>
    </dataValidation>
    <dataValidation sqref="L5:N104 P5:P104" showDropDown="0" showInputMessage="0" showErrorMessage="1" allowBlank="0" errorTitle="Check date" error="Enter a date within the displayed record horizon." type="date" operator="between">
      <formula1>DATE(YEAR(TODAY())-10,1,1)</formula1>
      <formula2>DATE(YEAR(TODAY())+10,12,31)</formula2>
    </dataValidation>
    <dataValidation sqref="O5:O104" showDropDown="0" showInputMessage="0" showErrorMessage="1" allowBlank="0" errorTitle="Check status" error="Select a workflow status from the editable Assumptions list." type="list">
      <formula1>INDIRECT("Assumptions!$D$4:$D$9")</formula1>
    </dataValidation>
    <dataValidation sqref="Q5:Q104" showDropDown="0" showInputMessage="0" showErrorMessage="1" allowBlank="0" errorTitle="Check responsibility" error="Select a responsibility from the editable Assumptions list." type="list">
      <formula1>INDIRECT("Assumptions!$G$4:$G$7")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47" customWidth="1" min="2" max="2"/>
    <col width="3" customWidth="1" min="3" max="3"/>
    <col width="22" customWidth="1" min="4" max="4"/>
    <col width="18" customWidth="1" min="5" max="5"/>
    <col width="25" customWidth="1" min="6" max="6"/>
    <col width="30" customWidth="1" min="7" max="7"/>
  </cols>
  <sheetData>
    <row r="1" ht="28" customHeight="1">
      <c r="A1" s="1" t="inlineStr">
        <is>
          <t>Assumptions and Editable Lists</t>
        </is>
      </c>
      <c r="B1" s="2" t="n"/>
      <c r="C1" s="2" t="n"/>
      <c r="D1" s="2" t="n"/>
      <c r="E1" s="2" t="n"/>
      <c r="F1" s="2" t="n"/>
      <c r="G1" s="3" t="n"/>
    </row>
    <row r="2" ht="24" customHeight="1">
      <c r="A2" s="4" t="inlineStr">
        <is>
          <t>Edit workflow choices, conversion factors, and alert windows as needed. These internal settings do not determine eligibility or legal sufficiency.</t>
        </is>
      </c>
    </row>
    <row r="3" ht="31" customHeight="1">
      <c r="A3" s="5" t="inlineStr">
        <is>
          <t>Income Frequency</t>
        </is>
      </c>
      <c r="B3" s="5" t="inlineStr">
        <is>
          <t>Monthly Multiplier</t>
        </is>
      </c>
      <c r="D3" s="5" t="inlineStr">
        <is>
          <t>Verification Status</t>
        </is>
      </c>
      <c r="E3" s="5" t="inlineStr">
        <is>
          <t>Contact Method</t>
        </is>
      </c>
      <c r="F3" s="5" t="inlineStr">
        <is>
          <t>Document / Item</t>
        </is>
      </c>
      <c r="G3" s="5" t="inlineStr">
        <is>
          <t>Responsibility</t>
        </is>
      </c>
    </row>
    <row r="4">
      <c r="A4" s="19" t="inlineStr">
        <is>
          <t>Weekly</t>
        </is>
      </c>
      <c r="B4" s="24" t="n">
        <v>4.333333333333333</v>
      </c>
      <c r="D4" s="19" t="inlineStr">
        <is>
          <t>Not Requested</t>
        </is>
      </c>
      <c r="E4" s="19" t="inlineStr">
        <is>
          <t>Email</t>
        </is>
      </c>
      <c r="F4" s="19" t="inlineStr">
        <is>
          <t>Recent pay statement</t>
        </is>
      </c>
      <c r="G4" s="19" t="inlineStr">
        <is>
          <t>Fictional Leasing Coordinator</t>
        </is>
      </c>
    </row>
    <row r="5">
      <c r="A5" s="19" t="inlineStr">
        <is>
          <t>Every two weeks</t>
        </is>
      </c>
      <c r="B5" s="24" t="n">
        <v>2.166666666666667</v>
      </c>
      <c r="D5" s="19" t="inlineStr">
        <is>
          <t>Requested</t>
        </is>
      </c>
      <c r="E5" s="19" t="inlineStr">
        <is>
          <t>Phone</t>
        </is>
      </c>
      <c r="F5" s="19" t="inlineStr">
        <is>
          <t>Employer verification</t>
        </is>
      </c>
      <c r="G5" s="19" t="inlineStr">
        <is>
          <t>Fictional Property Manager</t>
        </is>
      </c>
    </row>
    <row r="6">
      <c r="A6" s="19" t="inlineStr">
        <is>
          <t>Twice monthly</t>
        </is>
      </c>
      <c r="B6" s="24" t="n">
        <v>2</v>
      </c>
      <c r="D6" s="19" t="inlineStr">
        <is>
          <t>Received</t>
        </is>
      </c>
      <c r="E6" s="19" t="inlineStr">
        <is>
          <t>Mail</t>
        </is>
      </c>
      <c r="F6" s="19" t="inlineStr">
        <is>
          <t>Tax return</t>
        </is>
      </c>
      <c r="G6" s="19" t="inlineStr">
        <is>
          <t>Fictional Review Team</t>
        </is>
      </c>
    </row>
    <row r="7">
      <c r="A7" s="19" t="inlineStr">
        <is>
          <t>Monthly</t>
        </is>
      </c>
      <c r="B7" s="24" t="n">
        <v>1</v>
      </c>
      <c r="D7" s="19" t="inlineStr">
        <is>
          <t>Verified</t>
        </is>
      </c>
      <c r="E7" s="19" t="inlineStr">
        <is>
          <t>In person</t>
        </is>
      </c>
      <c r="F7" s="19" t="inlineStr">
        <is>
          <t>Benefit statement</t>
        </is>
      </c>
      <c r="G7" s="19" t="inlineStr">
        <is>
          <t>Fictional Applicant Follow-up</t>
        </is>
      </c>
    </row>
    <row r="8">
      <c r="A8" s="19" t="inlineStr">
        <is>
          <t>Annual</t>
        </is>
      </c>
      <c r="B8" s="24" t="n">
        <v>0.08333333333333333</v>
      </c>
      <c r="D8" s="19" t="inlineStr">
        <is>
          <t>Needs Follow-up</t>
        </is>
      </c>
      <c r="E8" s="19" t="inlineStr">
        <is>
          <t>Other</t>
        </is>
      </c>
      <c r="F8" s="19" t="inlineStr">
        <is>
          <t>Bank statement</t>
        </is>
      </c>
      <c r="G8" s="19" t="n"/>
    </row>
    <row r="9">
      <c r="A9" s="19" t="n"/>
      <c r="B9" s="19" t="n"/>
      <c r="D9" s="19" t="inlineStr">
        <is>
          <t>Unable to Verify</t>
        </is>
      </c>
      <c r="E9" s="19" t="n"/>
      <c r="F9" s="19" t="inlineStr">
        <is>
          <t>Offer letter</t>
        </is>
      </c>
      <c r="G9" s="19" t="n"/>
    </row>
    <row r="10">
      <c r="A10" s="19" t="n"/>
      <c r="B10" s="19" t="n"/>
      <c r="D10" s="19" t="n"/>
      <c r="E10" s="19" t="n"/>
      <c r="F10" s="19" t="inlineStr">
        <is>
          <t>Other income record</t>
        </is>
      </c>
      <c r="G10" s="19" t="n"/>
    </row>
    <row r="11" ht="31" customHeight="1">
      <c r="A11" s="5" t="inlineStr">
        <is>
          <t>Editable Workflow Limit</t>
        </is>
      </c>
      <c r="B11" s="5" t="inlineStr">
        <is>
          <t>Value</t>
        </is>
      </c>
    </row>
    <row r="12">
      <c r="A12" s="15" t="inlineStr">
        <is>
          <t>Maximum required items</t>
        </is>
      </c>
      <c r="B12" s="17" t="n">
        <v>10</v>
      </c>
    </row>
    <row r="13">
      <c r="A13" s="15" t="inlineStr">
        <is>
          <t>Follow-up warning days</t>
        </is>
      </c>
      <c r="B13" s="17" t="n">
        <v>3</v>
      </c>
    </row>
    <row r="14">
      <c r="A14" s="15" t="inlineStr">
        <is>
          <t>Request age alert days</t>
        </is>
      </c>
      <c r="B14" s="17" t="n">
        <v>7</v>
      </c>
    </row>
    <row r="15"/>
    <row r="16" ht="38" customHeight="1">
      <c r="A16" s="13" t="inlineStr">
        <is>
          <t>Human review note</t>
        </is>
      </c>
      <c r="B16" s="25" t="inlineStr">
        <is>
          <t>Alerts identify records to check. They do not contact outside parties, verify authenticity, or make a rental decision.</t>
        </is>
      </c>
    </row>
  </sheetData>
  <mergeCells count="1">
    <mergeCell ref="A1:G1"/>
  </mergeCells>
  <dataValidations count="2">
    <dataValidation sqref="B4:B8" showDropDown="0" showInputMessage="0" showErrorMessage="1" allowBlank="0" errorTitle="Check multiplier" error="Enter a positive monthly conversion multiplier." type="decimal" operator="greaterThan">
      <formula1>0</formula1>
    </dataValidation>
    <dataValidation sqref="B12:B14" showDropDown="0" showInputMessage="0" showErrorMessage="1" allowBlank="0" errorTitle="Check workflow limit" error="Enter a whole number from 1 through 365." type="whole" operator="between">
      <formula1>1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 Example</dc:creator>
  <dc:title xmlns:dc="http://purl.org/dc/elements/1.1/">Applicant Income Verification Checklist</dc:title>
  <dc:subject xmlns:dc="http://purl.org/dc/elements/1.1/">Long-term residential rental applicant income verification workflow</dc:subject>
  <dcterms:created xmlns:dcterms="http://purl.org/dc/terms/" xmlns:xsi="http://www.w3.org/2001/XMLSchema-instance" xsi:type="dcterms:W3CDTF">2026-09-10T07:29:06Z</dcterms:created>
  <dcterms:modified xmlns:dcterms="http://purl.org/dc/terms/" xmlns:xsi="http://www.w3.org/2001/XMLSchema-instance" xsi:type="dcterms:W3CDTF">2026-09-10T07:29:07+00:00Z</dcterms:modified>
</cp:coreProperties>
</file>