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lause Inventory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'Clause Inventory'!$A$4:$O$104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63D"/>
      <sz val="11"/>
    </font>
    <font>
      <name val="Calibri"/>
      <color rgb="0024363D"/>
      <sz val="10"/>
    </font>
    <font>
      <name val="Calibri"/>
      <b val="1"/>
      <color rgb="00FFFFFF"/>
      <sz val="11"/>
    </font>
    <font>
      <name val="Calibri"/>
      <i val="1"/>
      <color rgb="00647A7A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D56A4A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B84A3A"/>
        <sz val="10"/>
      </font>
      <fill>
        <patternFill patternType="solid">
          <fgColor rgb="00FFF1C9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Review alerts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3" customWidth="1" min="3" max="3"/>
    <col width="18" customWidth="1" min="4" max="4"/>
    <col width="11" customWidth="1" min="5" max="5"/>
    <col width="3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 ht="28" customHeight="1">
      <c r="A1" s="1" t="inlineStr">
        <is>
          <t>Lease Clause Inventory Summary</t>
        </is>
      </c>
    </row>
    <row r="2">
      <c r="A2" s="2" t="inlineStr">
        <is>
          <t>As of</t>
        </is>
      </c>
      <c r="B2" s="3">
        <f>TODAY()</f>
        <v/>
      </c>
    </row>
    <row r="3">
      <c r="A3" s="4" t="inlineStr">
        <is>
          <t>Indicator</t>
        </is>
      </c>
      <c r="B3" s="4" t="inlineStr">
        <is>
          <t>Value</t>
        </is>
      </c>
      <c r="D3" s="4" t="inlineStr">
        <is>
          <t>Review alert</t>
        </is>
      </c>
      <c r="E3" s="4" t="inlineStr">
        <is>
          <t>Count</t>
        </is>
      </c>
    </row>
    <row r="4">
      <c r="A4" s="5" t="inlineStr">
        <is>
          <t>Clause and addendum records</t>
        </is>
      </c>
      <c r="B4" s="6">
        <f>COUNTIF('Clause Inventory'!$A$5:$A$104,"&lt;&gt;")</f>
        <v/>
      </c>
      <c r="D4" s="5" t="inlineStr">
        <is>
          <t>Current</t>
        </is>
      </c>
      <c r="E4" s="6">
        <f>COUNTIF('Clause Inventory'!$O$5:$O$104,"Current")</f>
        <v/>
      </c>
    </row>
    <row r="5">
      <c r="A5" s="7" t="inlineStr">
        <is>
          <t>Marked present</t>
        </is>
      </c>
      <c r="B5" s="8">
        <f>COUNTIF('Clause Inventory'!$I$5:$I$104,"Present")</f>
        <v/>
      </c>
      <c r="D5" s="7" t="inlineStr">
        <is>
          <t>Due soon</t>
        </is>
      </c>
      <c r="E5" s="8">
        <f>COUNTIF('Clause Inventory'!$O$5:$O$104,"Due soon")</f>
        <v/>
      </c>
    </row>
    <row r="6">
      <c r="A6" s="5" t="inlineStr">
        <is>
          <t>Marked not found</t>
        </is>
      </c>
      <c r="B6" s="6">
        <f>COUNTIF('Clause Inventory'!$I$5:$I$104,"Not found")</f>
        <v/>
      </c>
      <c r="D6" s="5" t="inlineStr">
        <is>
          <t>Review due</t>
        </is>
      </c>
      <c r="E6" s="6">
        <f>COUNTIF('Clause Inventory'!$O$5:$O$104,"Review due")</f>
        <v/>
      </c>
    </row>
    <row r="7">
      <c r="A7" s="7" t="inlineStr">
        <is>
          <t>Marked unclear</t>
        </is>
      </c>
      <c r="B7" s="8">
        <f>COUNTIF('Clause Inventory'!$I$5:$I$104,"Unclear")</f>
        <v/>
      </c>
      <c r="D7" s="7" t="inlineStr">
        <is>
          <t>Check needed</t>
        </is>
      </c>
      <c r="E7" s="8">
        <f>COUNTIF('Clause Inventory'!$O$5:$O$104,"Check needed")</f>
        <v/>
      </c>
    </row>
    <row r="8">
      <c r="A8" s="5" t="inlineStr">
        <is>
          <t>Checked against source</t>
        </is>
      </c>
      <c r="B8" s="6">
        <f>COUNTIF('Clause Inventory'!$K$5:$K$104,"Checked against source")</f>
        <v/>
      </c>
      <c r="D8" s="5" t="inlineStr">
        <is>
          <t>Archived</t>
        </is>
      </c>
      <c r="E8" s="6">
        <f>COUNTIF('Clause Inventory'!$O$5:$O$104,"Archived")</f>
        <v/>
      </c>
    </row>
    <row r="9">
      <c r="A9" s="7" t="inlineStr">
        <is>
          <t>Check needed</t>
        </is>
      </c>
      <c r="B9" s="8">
        <f>COUNTIF('Clause Inventory'!$O$5:$O$104,"Check needed")</f>
        <v/>
      </c>
    </row>
    <row r="10">
      <c r="A10" s="5" t="inlineStr">
        <is>
          <t>Review due</t>
        </is>
      </c>
      <c r="B10" s="6">
        <f>COUNTIF('Clause Inventory'!$O$5:$O$104,"Review due")</f>
        <v/>
      </c>
    </row>
    <row r="11">
      <c r="A11" s="7" t="inlineStr">
        <is>
          <t>Due soon</t>
        </is>
      </c>
      <c r="B11" s="8">
        <f>COUNTIF('Clause Inventory'!$O$5:$O$104,"Due soon")</f>
        <v/>
      </c>
    </row>
    <row r="12">
      <c r="A12" s="5" t="inlineStr">
        <is>
          <t>Open review alerts</t>
        </is>
      </c>
      <c r="B12" s="6">
        <f>SUM(B9:B11)</f>
        <v/>
      </c>
    </row>
    <row r="13">
      <c r="A13" s="7" t="inlineStr">
        <is>
          <t>Current</t>
        </is>
      </c>
      <c r="B13" s="8">
        <f>COUNTIF('Clause Inventory'!$O$5:$O$104,"Current")</f>
        <v/>
      </c>
    </row>
    <row r="14">
      <c r="A14" s="5" t="inlineStr">
        <is>
          <t>Archived</t>
        </is>
      </c>
      <c r="B14" s="6">
        <f>COUNTIF('Clause Inventory'!$O$5:$O$104,"Archived")</f>
        <v/>
      </c>
    </row>
    <row r="15">
      <c r="A15" s="7" t="inlineStr">
        <is>
          <t>Presence status completion</t>
        </is>
      </c>
      <c r="B15" s="9">
        <f>IF(B4=0,"",IFERROR((B5+B6+B7+COUNTIF('Clause Inventory'!$I$5:$I$104,"Not applicable"))/B4,""))</f>
        <v/>
      </c>
    </row>
  </sheetData>
  <mergeCells count="1">
    <mergeCell ref="A1:Q1"/>
  </mergeCells>
  <conditionalFormatting sqref="B9:B12">
    <cfRule type="expression" priority="1" dxfId="0">
      <formula>B9&gt;0</formula>
    </cfRule>
  </conditionalFormatting>
  <conditionalFormatting sqref="B15">
    <cfRule type="expression" priority="2" dxfId="1">
      <formula>AND(B15&lt;1,B15&lt;&gt;"")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7" customWidth="1" min="2" max="2"/>
    <col width="10" customWidth="1" min="3" max="3"/>
    <col width="22" customWidth="1" min="4" max="4"/>
    <col width="14" customWidth="1" min="5" max="5"/>
    <col width="18" customWidth="1" min="6" max="6"/>
    <col width="29" customWidth="1" min="7" max="7"/>
    <col width="22" customWidth="1" min="8" max="8"/>
    <col width="17" customWidth="1" min="9" max="9"/>
    <col width="16" customWidth="1" min="10" max="10"/>
    <col width="24" customWidth="1" min="11" max="11"/>
    <col width="14" customWidth="1" min="12" max="12"/>
    <col width="16" customWidth="1" min="13" max="13"/>
    <col width="17" customWidth="1" min="14" max="14"/>
    <col width="17" customWidth="1" min="15" max="15"/>
  </cols>
  <sheetData>
    <row r="1" ht="28" customHeight="1">
      <c r="A1" s="1" t="inlineStr">
        <is>
          <t>Lease Clause Inventory</t>
        </is>
      </c>
    </row>
    <row r="2" ht="34" customHeight="1">
      <c r="A2" s="10" t="inlineStr">
        <is>
          <t>Index only what appears in manager-supplied source forms. Alerts are internal prompts for a human check and do not draft or recommend lease language.</t>
        </is>
      </c>
    </row>
    <row r="3"/>
    <row r="4" ht="34" customHeight="1">
      <c r="A4" s="4" t="inlineStr">
        <is>
          <t>Inventory ID</t>
        </is>
      </c>
      <c r="B4" s="4" t="inlineStr">
        <is>
          <t>Property</t>
        </is>
      </c>
      <c r="C4" s="4" t="inlineStr">
        <is>
          <t>Unit</t>
        </is>
      </c>
      <c r="D4" s="4" t="inlineStr">
        <is>
          <t>Tenancy/Form Reference</t>
        </is>
      </c>
      <c r="E4" s="4" t="inlineStr">
        <is>
          <t>Document Date</t>
        </is>
      </c>
      <c r="F4" s="4" t="inlineStr">
        <is>
          <t>Document Type</t>
        </is>
      </c>
      <c r="G4" s="4" t="inlineStr">
        <is>
          <t>Clause/Addendum Title</t>
        </is>
      </c>
      <c r="H4" s="4" t="inlineStr">
        <is>
          <t>Source Location</t>
        </is>
      </c>
      <c r="I4" s="4" t="inlineStr">
        <is>
          <t>Presence Status</t>
        </is>
      </c>
      <c r="J4" s="4" t="inlineStr">
        <is>
          <t>Responsibility</t>
        </is>
      </c>
      <c r="K4" s="4" t="inlineStr">
        <is>
          <t>Review Status</t>
        </is>
      </c>
      <c r="L4" s="4" t="inlineStr">
        <is>
          <t>Last Checked</t>
        </is>
      </c>
      <c r="M4" s="11" t="inlineStr">
        <is>
          <t>Next Review Date</t>
        </is>
      </c>
      <c r="N4" s="11" t="inlineStr">
        <is>
          <t>Days Since Check</t>
        </is>
      </c>
      <c r="O4" s="11" t="inlineStr">
        <is>
          <t>Review Alert</t>
        </is>
      </c>
    </row>
    <row r="5" ht="29" customHeight="1">
      <c r="A5" s="12" t="inlineStr">
        <is>
          <t>FIC-CLI-001</t>
        </is>
      </c>
      <c r="B5" s="12" t="inlineStr">
        <is>
          <t>Fictional Juniper Court</t>
        </is>
      </c>
      <c r="C5" s="13" t="inlineStr">
        <is>
          <t>F-101</t>
        </is>
      </c>
      <c r="D5" s="12" t="inlineStr">
        <is>
          <t>FIC-TEN-001</t>
        </is>
      </c>
      <c r="E5" s="14" t="n">
        <v>45545</v>
      </c>
      <c r="F5" s="13" t="inlineStr">
        <is>
          <t>Lease Form</t>
        </is>
      </c>
      <c r="G5" s="12" t="inlineStr">
        <is>
          <t>Rent Due Date Clause</t>
        </is>
      </c>
      <c r="H5" s="12" t="inlineStr">
        <is>
          <t>Page 2, Section 3</t>
        </is>
      </c>
      <c r="I5" s="13" t="inlineStr">
        <is>
          <t>Present</t>
        </is>
      </c>
      <c r="J5" s="13" t="inlineStr">
        <is>
          <t>Resident</t>
        </is>
      </c>
      <c r="K5" s="13" t="inlineStr">
        <is>
          <t>Checked against source</t>
        </is>
      </c>
      <c r="L5" s="14" t="n">
        <v>46255</v>
      </c>
      <c r="M5" s="15">
        <f>IF(L5="","",IFERROR(L5+IFERROR(VLOOKUP(F5,Assumptions!$A$8:$B$13,2,FALSE),Assumptions!$B$4),""))</f>
        <v/>
      </c>
      <c r="N5" s="16">
        <f>IF(OR(L5="",L5&gt;TODAY()),"",IFERROR(TODAY()-L5,""))</f>
        <v/>
      </c>
      <c r="O5" s="8">
        <f>IF(A5="","",IF(K5="Archived","Archived",IF(OR(I5="",K5="",L5="",L5&gt;TODAY()),"Check needed",IF(I5="Unclear","Check needed",IF(K5&lt;&gt;"Checked against source","Check needed",IF(M5="","Check needed",IF(TODAY()&gt;M5,"Review due",IF(TODAY()+Assumptions!$B$5&gt;=M5,"Due soon","Current"))))))))</f>
        <v/>
      </c>
    </row>
    <row r="6" ht="29" customHeight="1">
      <c r="A6" s="12" t="inlineStr">
        <is>
          <t>FIC-CLI-002</t>
        </is>
      </c>
      <c r="B6" s="12" t="inlineStr">
        <is>
          <t>Fictional Juniper Court</t>
        </is>
      </c>
      <c r="C6" s="13" t="inlineStr">
        <is>
          <t>F-101</t>
        </is>
      </c>
      <c r="D6" s="12" t="inlineStr">
        <is>
          <t>FIC-TEN-001</t>
        </is>
      </c>
      <c r="E6" s="14" t="n">
        <v>45545</v>
      </c>
      <c r="F6" s="13" t="inlineStr">
        <is>
          <t>Addendum</t>
        </is>
      </c>
      <c r="G6" s="12" t="inlineStr">
        <is>
          <t>Pet Addendum</t>
        </is>
      </c>
      <c r="H6" s="12" t="inlineStr">
        <is>
          <t>Addendum page 1</t>
        </is>
      </c>
      <c r="I6" s="13" t="inlineStr">
        <is>
          <t>Present</t>
        </is>
      </c>
      <c r="J6" s="13" t="inlineStr">
        <is>
          <t>Shared</t>
        </is>
      </c>
      <c r="K6" s="13" t="inlineStr">
        <is>
          <t>Checked against source</t>
        </is>
      </c>
      <c r="L6" s="14" t="n">
        <v>45940</v>
      </c>
      <c r="M6" s="17">
        <f>IF(L6="","",IFERROR(L6+IFERROR(VLOOKUP(F6,Assumptions!$A$8:$B$13,2,FALSE),Assumptions!$B$4),""))</f>
        <v/>
      </c>
      <c r="N6" s="18">
        <f>IF(OR(L6="",L6&gt;TODAY()),"",IFERROR(TODAY()-L6,""))</f>
        <v/>
      </c>
      <c r="O6" s="6">
        <f>IF(A6="","",IF(K6="Archived","Archived",IF(OR(I6="",K6="",L6="",L6&gt;TODAY()),"Check needed",IF(I6="Unclear","Check needed",IF(K6&lt;&gt;"Checked against source","Check needed",IF(M6="","Check needed",IF(TODAY()&gt;M6,"Review due",IF(TODAY()+Assumptions!$B$5&gt;=M6,"Due soon","Current"))))))))</f>
        <v/>
      </c>
    </row>
    <row r="7" ht="29" customHeight="1">
      <c r="A7" s="12" t="inlineStr">
        <is>
          <t>FIC-CLI-003</t>
        </is>
      </c>
      <c r="B7" s="12" t="inlineStr">
        <is>
          <t>Fictional Bluebird Flats</t>
        </is>
      </c>
      <c r="C7" s="13" t="inlineStr">
        <is>
          <t>F-204</t>
        </is>
      </c>
      <c r="D7" s="12" t="inlineStr">
        <is>
          <t>FIC-TEN-002</t>
        </is>
      </c>
      <c r="E7" s="14" t="n">
        <v>45735</v>
      </c>
      <c r="F7" s="13" t="inlineStr">
        <is>
          <t>Rules/Policies</t>
        </is>
      </c>
      <c r="G7" s="12" t="inlineStr">
        <is>
          <t>Maintenance Notice Clause</t>
        </is>
      </c>
      <c r="H7" s="12" t="inlineStr">
        <is>
          <t>Page 5, Section 8</t>
        </is>
      </c>
      <c r="I7" s="13" t="inlineStr">
        <is>
          <t>Present</t>
        </is>
      </c>
      <c r="J7" s="13" t="inlineStr">
        <is>
          <t>Resident</t>
        </is>
      </c>
      <c r="K7" s="13" t="inlineStr">
        <is>
          <t>Checked against source</t>
        </is>
      </c>
      <c r="L7" s="14" t="n">
        <v>46094</v>
      </c>
      <c r="M7" s="15">
        <f>IF(L7="","",IFERROR(L7+IFERROR(VLOOKUP(F7,Assumptions!$A$8:$B$13,2,FALSE),Assumptions!$B$4),""))</f>
        <v/>
      </c>
      <c r="N7" s="16">
        <f>IF(OR(L7="",L7&gt;TODAY()),"",IFERROR(TODAY()-L7,""))</f>
        <v/>
      </c>
      <c r="O7" s="8">
        <f>IF(A7="","",IF(K7="Archived","Archived",IF(OR(I7="",K7="",L7="",L7&gt;TODAY()),"Check needed",IF(I7="Unclear","Check needed",IF(K7&lt;&gt;"Checked against source","Check needed",IF(M7="","Check needed",IF(TODAY()&gt;M7,"Review due",IF(TODAY()+Assumptions!$B$5&gt;=M7,"Due soon","Current"))))))))</f>
        <v/>
      </c>
    </row>
    <row r="8" ht="29" customHeight="1">
      <c r="A8" s="12" t="inlineStr">
        <is>
          <t>FIC-CLI-004</t>
        </is>
      </c>
      <c r="B8" s="12" t="inlineStr">
        <is>
          <t>Fictional Bluebird Flats</t>
        </is>
      </c>
      <c r="C8" s="13" t="inlineStr">
        <is>
          <t>F-204</t>
        </is>
      </c>
      <c r="D8" s="12" t="inlineStr">
        <is>
          <t>FIC-TEN-002</t>
        </is>
      </c>
      <c r="E8" s="14" t="n">
        <v>45735</v>
      </c>
      <c r="F8" s="13" t="inlineStr">
        <is>
          <t>Disclosure</t>
        </is>
      </c>
      <c r="G8" s="12" t="inlineStr">
        <is>
          <t>Lead-Based Paint Disclosure</t>
        </is>
      </c>
      <c r="H8" s="12" t="inlineStr">
        <is>
          <t>Disclosure checklist</t>
        </is>
      </c>
      <c r="I8" s="13" t="inlineStr">
        <is>
          <t>Not found</t>
        </is>
      </c>
      <c r="J8" s="13" t="inlineStr">
        <is>
          <t>Not stated</t>
        </is>
      </c>
      <c r="K8" s="13" t="inlineStr">
        <is>
          <t>Not reviewed</t>
        </is>
      </c>
      <c r="L8" s="14" t="n"/>
      <c r="M8" s="17">
        <f>IF(L8="","",IFERROR(L8+IFERROR(VLOOKUP(F8,Assumptions!$A$8:$B$13,2,FALSE),Assumptions!$B$4),""))</f>
        <v/>
      </c>
      <c r="N8" s="18">
        <f>IF(OR(L8="",L8&gt;TODAY()),"",IFERROR(TODAY()-L8,""))</f>
        <v/>
      </c>
      <c r="O8" s="6">
        <f>IF(A8="","",IF(K8="Archived","Archived",IF(OR(I8="",K8="",L8="",L8&gt;TODAY()),"Check needed",IF(I8="Unclear","Check needed",IF(K8&lt;&gt;"Checked against source","Check needed",IF(M8="","Check needed",IF(TODAY()&gt;M8,"Review due",IF(TODAY()+Assumptions!$B$5&gt;=M8,"Due soon","Current"))))))))</f>
        <v/>
      </c>
    </row>
    <row r="9" ht="29" customHeight="1">
      <c r="A9" s="12" t="inlineStr">
        <is>
          <t>FIC-CLI-005</t>
        </is>
      </c>
      <c r="B9" s="12" t="inlineStr">
        <is>
          <t>Fictional Maple Lantern Homes</t>
        </is>
      </c>
      <c r="C9" s="13" t="inlineStr">
        <is>
          <t>F-7B</t>
        </is>
      </c>
      <c r="D9" s="12" t="inlineStr">
        <is>
          <t>FIC-TEN-003</t>
        </is>
      </c>
      <c r="E9" s="14" t="n">
        <v>46230</v>
      </c>
      <c r="F9" s="13" t="inlineStr">
        <is>
          <t>Renewal</t>
        </is>
      </c>
      <c r="G9" s="12" t="inlineStr">
        <is>
          <t>Renewal Term Clause</t>
        </is>
      </c>
      <c r="H9" s="12" t="inlineStr">
        <is>
          <t>Page 1, Section 2</t>
        </is>
      </c>
      <c r="I9" s="13" t="inlineStr">
        <is>
          <t>Unclear</t>
        </is>
      </c>
      <c r="J9" s="13" t="inlineStr">
        <is>
          <t>Shared</t>
        </is>
      </c>
      <c r="K9" s="13" t="inlineStr">
        <is>
          <t>Checked against source</t>
        </is>
      </c>
      <c r="L9" s="14" t="n">
        <v>46265</v>
      </c>
      <c r="M9" s="15">
        <f>IF(L9="","",IFERROR(L9+IFERROR(VLOOKUP(F9,Assumptions!$A$8:$B$13,2,FALSE),Assumptions!$B$4),""))</f>
        <v/>
      </c>
      <c r="N9" s="16">
        <f>IF(OR(L9="",L9&gt;TODAY()),"",IFERROR(TODAY()-L9,""))</f>
        <v/>
      </c>
      <c r="O9" s="8">
        <f>IF(A9="","",IF(K9="Archived","Archived",IF(OR(I9="",K9="",L9="",L9&gt;TODAY()),"Check needed",IF(I9="Unclear","Check needed",IF(K9&lt;&gt;"Checked against source","Check needed",IF(M9="","Check needed",IF(TODAY()&gt;M9,"Review due",IF(TODAY()+Assumptions!$B$5&gt;=M9,"Due soon","Current"))))))))</f>
        <v/>
      </c>
    </row>
    <row r="10" ht="29" customHeight="1">
      <c r="A10" s="12" t="inlineStr">
        <is>
          <t>FIC-CLI-006</t>
        </is>
      </c>
      <c r="B10" s="12" t="inlineStr">
        <is>
          <t>Fictional Copper Kite Residences</t>
        </is>
      </c>
      <c r="C10" s="13" t="inlineStr">
        <is>
          <t>F-312</t>
        </is>
      </c>
      <c r="D10" s="12" t="inlineStr">
        <is>
          <t>FIC-TEN-004</t>
        </is>
      </c>
      <c r="E10" s="14" t="n">
        <v>45855</v>
      </c>
      <c r="F10" s="13" t="inlineStr">
        <is>
          <t>Addendum</t>
        </is>
      </c>
      <c r="G10" s="12" t="inlineStr">
        <is>
          <t>Smoke-Free Addendum</t>
        </is>
      </c>
      <c r="H10" s="12" t="inlineStr">
        <is>
          <t>Addendum page 2</t>
        </is>
      </c>
      <c r="I10" s="13" t="inlineStr">
        <is>
          <t>Present</t>
        </is>
      </c>
      <c r="J10" s="13" t="inlineStr">
        <is>
          <t>Resident</t>
        </is>
      </c>
      <c r="K10" s="13" t="inlineStr">
        <is>
          <t>Needs manager review</t>
        </is>
      </c>
      <c r="L10" s="14" t="n">
        <v>46225</v>
      </c>
      <c r="M10" s="17">
        <f>IF(L10="","",IFERROR(L10+IFERROR(VLOOKUP(F10,Assumptions!$A$8:$B$13,2,FALSE),Assumptions!$B$4),""))</f>
        <v/>
      </c>
      <c r="N10" s="18">
        <f>IF(OR(L10="",L10&gt;TODAY()),"",IFERROR(TODAY()-L10,""))</f>
        <v/>
      </c>
      <c r="O10" s="6">
        <f>IF(A10="","",IF(K10="Archived","Archived",IF(OR(I10="",K10="",L10="",L10&gt;TODAY()),"Check needed",IF(I10="Unclear","Check needed",IF(K10&lt;&gt;"Checked against source","Check needed",IF(M10="","Check needed",IF(TODAY()&gt;M10,"Review due",IF(TODAY()+Assumptions!$B$5&gt;=M10,"Due soon","Current"))))))))</f>
        <v/>
      </c>
    </row>
    <row r="11" ht="29" customHeight="1">
      <c r="A11" s="12" t="inlineStr">
        <is>
          <t>FIC-CLI-007</t>
        </is>
      </c>
      <c r="B11" s="12" t="inlineStr">
        <is>
          <t>Fictional Cedar Puzzle Place</t>
        </is>
      </c>
      <c r="C11" s="13" t="inlineStr">
        <is>
          <t>F-14</t>
        </is>
      </c>
      <c r="D11" s="12" t="inlineStr">
        <is>
          <t>FIC-TEN-005</t>
        </is>
      </c>
      <c r="E11" s="14" t="n">
        <v>45375</v>
      </c>
      <c r="F11" s="13" t="inlineStr">
        <is>
          <t>Lease Form</t>
        </is>
      </c>
      <c r="G11" s="12" t="inlineStr">
        <is>
          <t>Entry Notice Clause</t>
        </is>
      </c>
      <c r="H11" s="12" t="inlineStr">
        <is>
          <t>Page 6, Section 10</t>
        </is>
      </c>
      <c r="I11" s="13" t="inlineStr">
        <is>
          <t>Present</t>
        </is>
      </c>
      <c r="J11" s="13" t="inlineStr">
        <is>
          <t>Manager</t>
        </is>
      </c>
      <c r="K11" s="13" t="inlineStr">
        <is>
          <t>Checked against source</t>
        </is>
      </c>
      <c r="L11" s="14" t="n">
        <v>45910</v>
      </c>
      <c r="M11" s="15">
        <f>IF(L11="","",IFERROR(L11+IFERROR(VLOOKUP(F11,Assumptions!$A$8:$B$13,2,FALSE),Assumptions!$B$4),""))</f>
        <v/>
      </c>
      <c r="N11" s="16">
        <f>IF(OR(L11="",L11&gt;TODAY()),"",IFERROR(TODAY()-L11,""))</f>
        <v/>
      </c>
      <c r="O11" s="8">
        <f>IF(A11="","",IF(K11="Archived","Archived",IF(OR(I11="",K11="",L11="",L11&gt;TODAY()),"Check needed",IF(I11="Unclear","Check needed",IF(K11&lt;&gt;"Checked against source","Check needed",IF(M11="","Check needed",IF(TODAY()&gt;M11,"Review due",IF(TODAY()+Assumptions!$B$5&gt;=M11,"Due soon","Current"))))))))</f>
        <v/>
      </c>
    </row>
    <row r="12" ht="29" customHeight="1">
      <c r="A12" s="12" t="inlineStr">
        <is>
          <t>FIC-CLI-008</t>
        </is>
      </c>
      <c r="B12" s="12" t="inlineStr">
        <is>
          <t>Fictional Cedar Puzzle Place</t>
        </is>
      </c>
      <c r="C12" s="13" t="inlineStr">
        <is>
          <t>F-14</t>
        </is>
      </c>
      <c r="D12" s="12" t="inlineStr">
        <is>
          <t>FIC-TEN-005</t>
        </is>
      </c>
      <c r="E12" s="14" t="n">
        <v>45375</v>
      </c>
      <c r="F12" s="13" t="inlineStr">
        <is>
          <t>Other</t>
        </is>
      </c>
      <c r="G12" s="12" t="inlineStr">
        <is>
          <t>Parking Addendum</t>
        </is>
      </c>
      <c r="H12" s="12" t="inlineStr">
        <is>
          <t>Former attachment C</t>
        </is>
      </c>
      <c r="I12" s="13" t="inlineStr">
        <is>
          <t>Not applicable</t>
        </is>
      </c>
      <c r="J12" s="13" t="inlineStr">
        <is>
          <t>Not stated</t>
        </is>
      </c>
      <c r="K12" s="13" t="inlineStr">
        <is>
          <t>Archived</t>
        </is>
      </c>
      <c r="L12" s="14" t="n">
        <v>45775</v>
      </c>
      <c r="M12" s="17">
        <f>IF(L12="","",IFERROR(L12+IFERROR(VLOOKUP(F12,Assumptions!$A$8:$B$13,2,FALSE),Assumptions!$B$4),""))</f>
        <v/>
      </c>
      <c r="N12" s="18">
        <f>IF(OR(L12="",L12&gt;TODAY()),"",IFERROR(TODAY()-L12,""))</f>
        <v/>
      </c>
      <c r="O12" s="6">
        <f>IF(A12="","",IF(K12="Archived","Archived",IF(OR(I12="",K12="",L12="",L12&gt;TODAY()),"Check needed",IF(I12="Unclear","Check needed",IF(K12&lt;&gt;"Checked against source","Check needed",IF(M12="","Check needed",IF(TODAY()&gt;M12,"Review due",IF(TODAY()+Assumptions!$B$5&gt;=M12,"Due soon","Current"))))))))</f>
        <v/>
      </c>
    </row>
    <row r="13" ht="29" customHeight="1">
      <c r="A13" s="12" t="inlineStr">
        <is>
          <t>FIC-CLI-009</t>
        </is>
      </c>
      <c r="B13" s="12" t="inlineStr">
        <is>
          <t>Fictional Silver Acorn Row</t>
        </is>
      </c>
      <c r="C13" s="13" t="inlineStr">
        <is>
          <t>F-3C</t>
        </is>
      </c>
      <c r="D13" s="12" t="inlineStr">
        <is>
          <t>FIC-TEN-006</t>
        </is>
      </c>
      <c r="E13" s="14" t="n">
        <v>46025</v>
      </c>
      <c r="F13" s="13" t="inlineStr">
        <is>
          <t>Addendum</t>
        </is>
      </c>
      <c r="G13" s="12" t="inlineStr">
        <is>
          <t>Renter's Insurance Addendum</t>
        </is>
      </c>
      <c r="H13" s="12" t="inlineStr">
        <is>
          <t>Attachment B</t>
        </is>
      </c>
      <c r="I13" s="13" t="inlineStr">
        <is>
          <t>Not found</t>
        </is>
      </c>
      <c r="J13" s="13" t="inlineStr">
        <is>
          <t>Resident</t>
        </is>
      </c>
      <c r="K13" s="13" t="inlineStr">
        <is>
          <t>Checked against source</t>
        </is>
      </c>
      <c r="L13" s="14" t="n">
        <v>46235</v>
      </c>
      <c r="M13" s="15">
        <f>IF(L13="","",IFERROR(L13+IFERROR(VLOOKUP(F13,Assumptions!$A$8:$B$13,2,FALSE),Assumptions!$B$4),""))</f>
        <v/>
      </c>
      <c r="N13" s="16">
        <f>IF(OR(L13="",L13&gt;TODAY()),"",IFERROR(TODAY()-L13,""))</f>
        <v/>
      </c>
      <c r="O13" s="8">
        <f>IF(A13="","",IF(K13="Archived","Archived",IF(OR(I13="",K13="",L13="",L13&gt;TODAY()),"Check needed",IF(I13="Unclear","Check needed",IF(K13&lt;&gt;"Checked against source","Check needed",IF(M13="","Check needed",IF(TODAY()&gt;M13,"Review due",IF(TODAY()+Assumptions!$B$5&gt;=M13,"Due soon","Current"))))))))</f>
        <v/>
      </c>
    </row>
    <row r="14" ht="29" customHeight="1">
      <c r="A14" s="12" t="inlineStr">
        <is>
          <t>FIC-CLI-010</t>
        </is>
      </c>
      <c r="B14" s="12" t="inlineStr">
        <is>
          <t>Fictional Silver Acorn Row</t>
        </is>
      </c>
      <c r="C14" s="13" t="inlineStr">
        <is>
          <t>F-3C</t>
        </is>
      </c>
      <c r="D14" s="12" t="inlineStr">
        <is>
          <t>FIC-TEN-006</t>
        </is>
      </c>
      <c r="E14" s="14" t="n">
        <v>46025</v>
      </c>
      <c r="F14" s="13" t="inlineStr">
        <is>
          <t>Rules/Policies</t>
        </is>
      </c>
      <c r="G14" s="12" t="inlineStr">
        <is>
          <t>Emergency Contact Clause</t>
        </is>
      </c>
      <c r="H14" s="12" t="inlineStr">
        <is>
          <t>Page 4, Section 6</t>
        </is>
      </c>
      <c r="I14" s="13" t="inlineStr">
        <is>
          <t>Present</t>
        </is>
      </c>
      <c r="J14" s="13" t="inlineStr">
        <is>
          <t>Shared</t>
        </is>
      </c>
      <c r="K14" s="13" t="inlineStr">
        <is>
          <t>Checked against source</t>
        </is>
      </c>
      <c r="L14" s="14" t="n">
        <v>46175</v>
      </c>
      <c r="M14" s="17">
        <f>IF(L14="","",IFERROR(L14+IFERROR(VLOOKUP(F14,Assumptions!$A$8:$B$13,2,FALSE),Assumptions!$B$4),""))</f>
        <v/>
      </c>
      <c r="N14" s="18">
        <f>IF(OR(L14="",L14&gt;TODAY()),"",IFERROR(TODAY()-L14,""))</f>
        <v/>
      </c>
      <c r="O14" s="6">
        <f>IF(A14="","",IF(K14="Archived","Archived",IF(OR(I14="",K14="",L14="",L14&gt;TODAY()),"Check needed",IF(I14="Unclear","Check needed",IF(K14&lt;&gt;"Checked against source","Check needed",IF(M14="","Check needed",IF(TODAY()&gt;M14,"Review due",IF(TODAY()+Assumptions!$B$5&gt;=M14,"Due soon","Current"))))))))</f>
        <v/>
      </c>
    </row>
    <row r="15" ht="29" customHeight="1">
      <c r="A15" s="12" t="n"/>
      <c r="B15" s="12" t="n"/>
      <c r="C15" s="13" t="n"/>
      <c r="D15" s="12" t="n"/>
      <c r="E15" s="14" t="n"/>
      <c r="F15" s="13" t="n"/>
      <c r="G15" s="12" t="n"/>
      <c r="H15" s="12" t="n"/>
      <c r="I15" s="13" t="n"/>
      <c r="J15" s="13" t="n"/>
      <c r="K15" s="13" t="n"/>
      <c r="L15" s="14" t="n"/>
      <c r="M15" s="15">
        <f>IF(L15="","",IFERROR(L15+IFERROR(VLOOKUP(F15,Assumptions!$A$8:$B$13,2,FALSE),Assumptions!$B$4),""))</f>
        <v/>
      </c>
      <c r="N15" s="16">
        <f>IF(OR(L15="",L15&gt;TODAY()),"",IFERROR(TODAY()-L15,""))</f>
        <v/>
      </c>
      <c r="O15" s="8">
        <f>IF(A15="","",IF(K15="Archived","Archived",IF(OR(I15="",K15="",L15="",L15&gt;TODAY()),"Check needed",IF(I15="Unclear","Check needed",IF(K15&lt;&gt;"Checked against source","Check needed",IF(M15="","Check needed",IF(TODAY()&gt;M15,"Review due",IF(TODAY()+Assumptions!$B$5&gt;=M15,"Due soon","Current"))))))))</f>
        <v/>
      </c>
    </row>
    <row r="16" ht="29" customHeight="1">
      <c r="A16" s="12" t="n"/>
      <c r="B16" s="12" t="n"/>
      <c r="C16" s="13" t="n"/>
      <c r="D16" s="12" t="n"/>
      <c r="E16" s="14" t="n"/>
      <c r="F16" s="13" t="n"/>
      <c r="G16" s="12" t="n"/>
      <c r="H16" s="12" t="n"/>
      <c r="I16" s="13" t="n"/>
      <c r="J16" s="13" t="n"/>
      <c r="K16" s="13" t="n"/>
      <c r="L16" s="14" t="n"/>
      <c r="M16" s="17">
        <f>IF(L16="","",IFERROR(L16+IFERROR(VLOOKUP(F16,Assumptions!$A$8:$B$13,2,FALSE),Assumptions!$B$4),""))</f>
        <v/>
      </c>
      <c r="N16" s="18">
        <f>IF(OR(L16="",L16&gt;TODAY()),"",IFERROR(TODAY()-L16,""))</f>
        <v/>
      </c>
      <c r="O16" s="6">
        <f>IF(A16="","",IF(K16="Archived","Archived",IF(OR(I16="",K16="",L16="",L16&gt;TODAY()),"Check needed",IF(I16="Unclear","Check needed",IF(K16&lt;&gt;"Checked against source","Check needed",IF(M16="","Check needed",IF(TODAY()&gt;M16,"Review due",IF(TODAY()+Assumptions!$B$5&gt;=M16,"Due soon","Current"))))))))</f>
        <v/>
      </c>
    </row>
    <row r="17" ht="29" customHeight="1">
      <c r="A17" s="12" t="n"/>
      <c r="B17" s="12" t="n"/>
      <c r="C17" s="13" t="n"/>
      <c r="D17" s="12" t="n"/>
      <c r="E17" s="14" t="n"/>
      <c r="F17" s="13" t="n"/>
      <c r="G17" s="12" t="n"/>
      <c r="H17" s="12" t="n"/>
      <c r="I17" s="13" t="n"/>
      <c r="J17" s="13" t="n"/>
      <c r="K17" s="13" t="n"/>
      <c r="L17" s="14" t="n"/>
      <c r="M17" s="15">
        <f>IF(L17="","",IFERROR(L17+IFERROR(VLOOKUP(F17,Assumptions!$A$8:$B$13,2,FALSE),Assumptions!$B$4),""))</f>
        <v/>
      </c>
      <c r="N17" s="16">
        <f>IF(OR(L17="",L17&gt;TODAY()),"",IFERROR(TODAY()-L17,""))</f>
        <v/>
      </c>
      <c r="O17" s="8">
        <f>IF(A17="","",IF(K17="Archived","Archived",IF(OR(I17="",K17="",L17="",L17&gt;TODAY()),"Check needed",IF(I17="Unclear","Check needed",IF(K17&lt;&gt;"Checked against source","Check needed",IF(M17="","Check needed",IF(TODAY()&gt;M17,"Review due",IF(TODAY()+Assumptions!$B$5&gt;=M17,"Due soon","Current"))))))))</f>
        <v/>
      </c>
    </row>
    <row r="18" ht="29" customHeight="1">
      <c r="A18" s="12" t="n"/>
      <c r="B18" s="12" t="n"/>
      <c r="C18" s="13" t="n"/>
      <c r="D18" s="12" t="n"/>
      <c r="E18" s="14" t="n"/>
      <c r="F18" s="13" t="n"/>
      <c r="G18" s="12" t="n"/>
      <c r="H18" s="12" t="n"/>
      <c r="I18" s="13" t="n"/>
      <c r="J18" s="13" t="n"/>
      <c r="K18" s="13" t="n"/>
      <c r="L18" s="14" t="n"/>
      <c r="M18" s="17">
        <f>IF(L18="","",IFERROR(L18+IFERROR(VLOOKUP(F18,Assumptions!$A$8:$B$13,2,FALSE),Assumptions!$B$4),""))</f>
        <v/>
      </c>
      <c r="N18" s="18">
        <f>IF(OR(L18="",L18&gt;TODAY()),"",IFERROR(TODAY()-L18,""))</f>
        <v/>
      </c>
      <c r="O18" s="6">
        <f>IF(A18="","",IF(K18="Archived","Archived",IF(OR(I18="",K18="",L18="",L18&gt;TODAY()),"Check needed",IF(I18="Unclear","Check needed",IF(K18&lt;&gt;"Checked against source","Check needed",IF(M18="","Check needed",IF(TODAY()&gt;M18,"Review due",IF(TODAY()+Assumptions!$B$5&gt;=M18,"Due soon","Current"))))))))</f>
        <v/>
      </c>
    </row>
    <row r="19" ht="29" customHeight="1">
      <c r="A19" s="12" t="n"/>
      <c r="B19" s="12" t="n"/>
      <c r="C19" s="13" t="n"/>
      <c r="D19" s="12" t="n"/>
      <c r="E19" s="14" t="n"/>
      <c r="F19" s="13" t="n"/>
      <c r="G19" s="12" t="n"/>
      <c r="H19" s="12" t="n"/>
      <c r="I19" s="13" t="n"/>
      <c r="J19" s="13" t="n"/>
      <c r="K19" s="13" t="n"/>
      <c r="L19" s="14" t="n"/>
      <c r="M19" s="15">
        <f>IF(L19="","",IFERROR(L19+IFERROR(VLOOKUP(F19,Assumptions!$A$8:$B$13,2,FALSE),Assumptions!$B$4),""))</f>
        <v/>
      </c>
      <c r="N19" s="16">
        <f>IF(OR(L19="",L19&gt;TODAY()),"",IFERROR(TODAY()-L19,""))</f>
        <v/>
      </c>
      <c r="O19" s="8">
        <f>IF(A19="","",IF(K19="Archived","Archived",IF(OR(I19="",K19="",L19="",L19&gt;TODAY()),"Check needed",IF(I19="Unclear","Check needed",IF(K19&lt;&gt;"Checked against source","Check needed",IF(M19="","Check needed",IF(TODAY()&gt;M19,"Review due",IF(TODAY()+Assumptions!$B$5&gt;=M19,"Due soon","Current"))))))))</f>
        <v/>
      </c>
    </row>
    <row r="20" ht="29" customHeight="1">
      <c r="A20" s="12" t="n"/>
      <c r="B20" s="12" t="n"/>
      <c r="C20" s="13" t="n"/>
      <c r="D20" s="12" t="n"/>
      <c r="E20" s="14" t="n"/>
      <c r="F20" s="13" t="n"/>
      <c r="G20" s="12" t="n"/>
      <c r="H20" s="12" t="n"/>
      <c r="I20" s="13" t="n"/>
      <c r="J20" s="13" t="n"/>
      <c r="K20" s="13" t="n"/>
      <c r="L20" s="14" t="n"/>
      <c r="M20" s="17">
        <f>IF(L20="","",IFERROR(L20+IFERROR(VLOOKUP(F20,Assumptions!$A$8:$B$13,2,FALSE),Assumptions!$B$4),""))</f>
        <v/>
      </c>
      <c r="N20" s="18">
        <f>IF(OR(L20="",L20&gt;TODAY()),"",IFERROR(TODAY()-L20,""))</f>
        <v/>
      </c>
      <c r="O20" s="6">
        <f>IF(A20="","",IF(K20="Archived","Archived",IF(OR(I20="",K20="",L20="",L20&gt;TODAY()),"Check needed",IF(I20="Unclear","Check needed",IF(K20&lt;&gt;"Checked against source","Check needed",IF(M20="","Check needed",IF(TODAY()&gt;M20,"Review due",IF(TODAY()+Assumptions!$B$5&gt;=M20,"Due soon","Current"))))))))</f>
        <v/>
      </c>
    </row>
    <row r="21" ht="29" customHeight="1">
      <c r="A21" s="12" t="n"/>
      <c r="B21" s="12" t="n"/>
      <c r="C21" s="13" t="n"/>
      <c r="D21" s="12" t="n"/>
      <c r="E21" s="14" t="n"/>
      <c r="F21" s="13" t="n"/>
      <c r="G21" s="12" t="n"/>
      <c r="H21" s="12" t="n"/>
      <c r="I21" s="13" t="n"/>
      <c r="J21" s="13" t="n"/>
      <c r="K21" s="13" t="n"/>
      <c r="L21" s="14" t="n"/>
      <c r="M21" s="15">
        <f>IF(L21="","",IFERROR(L21+IFERROR(VLOOKUP(F21,Assumptions!$A$8:$B$13,2,FALSE),Assumptions!$B$4),""))</f>
        <v/>
      </c>
      <c r="N21" s="16">
        <f>IF(OR(L21="",L21&gt;TODAY()),"",IFERROR(TODAY()-L21,""))</f>
        <v/>
      </c>
      <c r="O21" s="8">
        <f>IF(A21="","",IF(K21="Archived","Archived",IF(OR(I21="",K21="",L21="",L21&gt;TODAY()),"Check needed",IF(I21="Unclear","Check needed",IF(K21&lt;&gt;"Checked against source","Check needed",IF(M21="","Check needed",IF(TODAY()&gt;M21,"Review due",IF(TODAY()+Assumptions!$B$5&gt;=M21,"Due soon","Current"))))))))</f>
        <v/>
      </c>
    </row>
    <row r="22" ht="29" customHeight="1">
      <c r="A22" s="12" t="n"/>
      <c r="B22" s="12" t="n"/>
      <c r="C22" s="13" t="n"/>
      <c r="D22" s="12" t="n"/>
      <c r="E22" s="14" t="n"/>
      <c r="F22" s="13" t="n"/>
      <c r="G22" s="12" t="n"/>
      <c r="H22" s="12" t="n"/>
      <c r="I22" s="13" t="n"/>
      <c r="J22" s="13" t="n"/>
      <c r="K22" s="13" t="n"/>
      <c r="L22" s="14" t="n"/>
      <c r="M22" s="17">
        <f>IF(L22="","",IFERROR(L22+IFERROR(VLOOKUP(F22,Assumptions!$A$8:$B$13,2,FALSE),Assumptions!$B$4),""))</f>
        <v/>
      </c>
      <c r="N22" s="18">
        <f>IF(OR(L22="",L22&gt;TODAY()),"",IFERROR(TODAY()-L22,""))</f>
        <v/>
      </c>
      <c r="O22" s="6">
        <f>IF(A22="","",IF(K22="Archived","Archived",IF(OR(I22="",K22="",L22="",L22&gt;TODAY()),"Check needed",IF(I22="Unclear","Check needed",IF(K22&lt;&gt;"Checked against source","Check needed",IF(M22="","Check needed",IF(TODAY()&gt;M22,"Review due",IF(TODAY()+Assumptions!$B$5&gt;=M22,"Due soon","Current"))))))))</f>
        <v/>
      </c>
    </row>
    <row r="23" ht="29" customHeight="1">
      <c r="A23" s="12" t="n"/>
      <c r="B23" s="12" t="n"/>
      <c r="C23" s="13" t="n"/>
      <c r="D23" s="12" t="n"/>
      <c r="E23" s="14" t="n"/>
      <c r="F23" s="13" t="n"/>
      <c r="G23" s="12" t="n"/>
      <c r="H23" s="12" t="n"/>
      <c r="I23" s="13" t="n"/>
      <c r="J23" s="13" t="n"/>
      <c r="K23" s="13" t="n"/>
      <c r="L23" s="14" t="n"/>
      <c r="M23" s="15">
        <f>IF(L23="","",IFERROR(L23+IFERROR(VLOOKUP(F23,Assumptions!$A$8:$B$13,2,FALSE),Assumptions!$B$4),""))</f>
        <v/>
      </c>
      <c r="N23" s="16">
        <f>IF(OR(L23="",L23&gt;TODAY()),"",IFERROR(TODAY()-L23,""))</f>
        <v/>
      </c>
      <c r="O23" s="8">
        <f>IF(A23="","",IF(K23="Archived","Archived",IF(OR(I23="",K23="",L23="",L23&gt;TODAY()),"Check needed",IF(I23="Unclear","Check needed",IF(K23&lt;&gt;"Checked against source","Check needed",IF(M23="","Check needed",IF(TODAY()&gt;M23,"Review due",IF(TODAY()+Assumptions!$B$5&gt;=M23,"Due soon","Current"))))))))</f>
        <v/>
      </c>
    </row>
    <row r="24" ht="29" customHeight="1">
      <c r="A24" s="12" t="n"/>
      <c r="B24" s="12" t="n"/>
      <c r="C24" s="13" t="n"/>
      <c r="D24" s="12" t="n"/>
      <c r="E24" s="14" t="n"/>
      <c r="F24" s="13" t="n"/>
      <c r="G24" s="12" t="n"/>
      <c r="H24" s="12" t="n"/>
      <c r="I24" s="13" t="n"/>
      <c r="J24" s="13" t="n"/>
      <c r="K24" s="13" t="n"/>
      <c r="L24" s="14" t="n"/>
      <c r="M24" s="17">
        <f>IF(L24="","",IFERROR(L24+IFERROR(VLOOKUP(F24,Assumptions!$A$8:$B$13,2,FALSE),Assumptions!$B$4),""))</f>
        <v/>
      </c>
      <c r="N24" s="18">
        <f>IF(OR(L24="",L24&gt;TODAY()),"",IFERROR(TODAY()-L24,""))</f>
        <v/>
      </c>
      <c r="O24" s="6">
        <f>IF(A24="","",IF(K24="Archived","Archived",IF(OR(I24="",K24="",L24="",L24&gt;TODAY()),"Check needed",IF(I24="Unclear","Check needed",IF(K24&lt;&gt;"Checked against source","Check needed",IF(M24="","Check needed",IF(TODAY()&gt;M24,"Review due",IF(TODAY()+Assumptions!$B$5&gt;=M24,"Due soon","Current"))))))))</f>
        <v/>
      </c>
    </row>
    <row r="25" ht="29" customHeight="1">
      <c r="A25" s="12" t="n"/>
      <c r="B25" s="12" t="n"/>
      <c r="C25" s="13" t="n"/>
      <c r="D25" s="12" t="n"/>
      <c r="E25" s="14" t="n"/>
      <c r="F25" s="13" t="n"/>
      <c r="G25" s="12" t="n"/>
      <c r="H25" s="12" t="n"/>
      <c r="I25" s="13" t="n"/>
      <c r="J25" s="13" t="n"/>
      <c r="K25" s="13" t="n"/>
      <c r="L25" s="14" t="n"/>
      <c r="M25" s="15">
        <f>IF(L25="","",IFERROR(L25+IFERROR(VLOOKUP(F25,Assumptions!$A$8:$B$13,2,FALSE),Assumptions!$B$4),""))</f>
        <v/>
      </c>
      <c r="N25" s="16">
        <f>IF(OR(L25="",L25&gt;TODAY()),"",IFERROR(TODAY()-L25,""))</f>
        <v/>
      </c>
      <c r="O25" s="8">
        <f>IF(A25="","",IF(K25="Archived","Archived",IF(OR(I25="",K25="",L25="",L25&gt;TODAY()),"Check needed",IF(I25="Unclear","Check needed",IF(K25&lt;&gt;"Checked against source","Check needed",IF(M25="","Check needed",IF(TODAY()&gt;M25,"Review due",IF(TODAY()+Assumptions!$B$5&gt;=M25,"Due soon","Current"))))))))</f>
        <v/>
      </c>
    </row>
    <row r="26" ht="29" customHeight="1">
      <c r="A26" s="12" t="n"/>
      <c r="B26" s="12" t="n"/>
      <c r="C26" s="13" t="n"/>
      <c r="D26" s="12" t="n"/>
      <c r="E26" s="14" t="n"/>
      <c r="F26" s="13" t="n"/>
      <c r="G26" s="12" t="n"/>
      <c r="H26" s="12" t="n"/>
      <c r="I26" s="13" t="n"/>
      <c r="J26" s="13" t="n"/>
      <c r="K26" s="13" t="n"/>
      <c r="L26" s="14" t="n"/>
      <c r="M26" s="17">
        <f>IF(L26="","",IFERROR(L26+IFERROR(VLOOKUP(F26,Assumptions!$A$8:$B$13,2,FALSE),Assumptions!$B$4),""))</f>
        <v/>
      </c>
      <c r="N26" s="18">
        <f>IF(OR(L26="",L26&gt;TODAY()),"",IFERROR(TODAY()-L26,""))</f>
        <v/>
      </c>
      <c r="O26" s="6">
        <f>IF(A26="","",IF(K26="Archived","Archived",IF(OR(I26="",K26="",L26="",L26&gt;TODAY()),"Check needed",IF(I26="Unclear","Check needed",IF(K26&lt;&gt;"Checked against source","Check needed",IF(M26="","Check needed",IF(TODAY()&gt;M26,"Review due",IF(TODAY()+Assumptions!$B$5&gt;=M26,"Due soon","Current"))))))))</f>
        <v/>
      </c>
    </row>
    <row r="27" ht="29" customHeight="1">
      <c r="A27" s="12" t="n"/>
      <c r="B27" s="12" t="n"/>
      <c r="C27" s="13" t="n"/>
      <c r="D27" s="12" t="n"/>
      <c r="E27" s="14" t="n"/>
      <c r="F27" s="13" t="n"/>
      <c r="G27" s="12" t="n"/>
      <c r="H27" s="12" t="n"/>
      <c r="I27" s="13" t="n"/>
      <c r="J27" s="13" t="n"/>
      <c r="K27" s="13" t="n"/>
      <c r="L27" s="14" t="n"/>
      <c r="M27" s="15">
        <f>IF(L27="","",IFERROR(L27+IFERROR(VLOOKUP(F27,Assumptions!$A$8:$B$13,2,FALSE),Assumptions!$B$4),""))</f>
        <v/>
      </c>
      <c r="N27" s="16">
        <f>IF(OR(L27="",L27&gt;TODAY()),"",IFERROR(TODAY()-L27,""))</f>
        <v/>
      </c>
      <c r="O27" s="8">
        <f>IF(A27="","",IF(K27="Archived","Archived",IF(OR(I27="",K27="",L27="",L27&gt;TODAY()),"Check needed",IF(I27="Unclear","Check needed",IF(K27&lt;&gt;"Checked against source","Check needed",IF(M27="","Check needed",IF(TODAY()&gt;M27,"Review due",IF(TODAY()+Assumptions!$B$5&gt;=M27,"Due soon","Current"))))))))</f>
        <v/>
      </c>
    </row>
    <row r="28" ht="29" customHeight="1">
      <c r="A28" s="12" t="n"/>
      <c r="B28" s="12" t="n"/>
      <c r="C28" s="13" t="n"/>
      <c r="D28" s="12" t="n"/>
      <c r="E28" s="14" t="n"/>
      <c r="F28" s="13" t="n"/>
      <c r="G28" s="12" t="n"/>
      <c r="H28" s="12" t="n"/>
      <c r="I28" s="13" t="n"/>
      <c r="J28" s="13" t="n"/>
      <c r="K28" s="13" t="n"/>
      <c r="L28" s="14" t="n"/>
      <c r="M28" s="17">
        <f>IF(L28="","",IFERROR(L28+IFERROR(VLOOKUP(F28,Assumptions!$A$8:$B$13,2,FALSE),Assumptions!$B$4),""))</f>
        <v/>
      </c>
      <c r="N28" s="18">
        <f>IF(OR(L28="",L28&gt;TODAY()),"",IFERROR(TODAY()-L28,""))</f>
        <v/>
      </c>
      <c r="O28" s="6">
        <f>IF(A28="","",IF(K28="Archived","Archived",IF(OR(I28="",K28="",L28="",L28&gt;TODAY()),"Check needed",IF(I28="Unclear","Check needed",IF(K28&lt;&gt;"Checked against source","Check needed",IF(M28="","Check needed",IF(TODAY()&gt;M28,"Review due",IF(TODAY()+Assumptions!$B$5&gt;=M28,"Due soon","Current"))))))))</f>
        <v/>
      </c>
    </row>
    <row r="29" ht="29" customHeight="1">
      <c r="A29" s="12" t="n"/>
      <c r="B29" s="12" t="n"/>
      <c r="C29" s="13" t="n"/>
      <c r="D29" s="12" t="n"/>
      <c r="E29" s="14" t="n"/>
      <c r="F29" s="13" t="n"/>
      <c r="G29" s="12" t="n"/>
      <c r="H29" s="12" t="n"/>
      <c r="I29" s="13" t="n"/>
      <c r="J29" s="13" t="n"/>
      <c r="K29" s="13" t="n"/>
      <c r="L29" s="14" t="n"/>
      <c r="M29" s="15">
        <f>IF(L29="","",IFERROR(L29+IFERROR(VLOOKUP(F29,Assumptions!$A$8:$B$13,2,FALSE),Assumptions!$B$4),""))</f>
        <v/>
      </c>
      <c r="N29" s="16">
        <f>IF(OR(L29="",L29&gt;TODAY()),"",IFERROR(TODAY()-L29,""))</f>
        <v/>
      </c>
      <c r="O29" s="8">
        <f>IF(A29="","",IF(K29="Archived","Archived",IF(OR(I29="",K29="",L29="",L29&gt;TODAY()),"Check needed",IF(I29="Unclear","Check needed",IF(K29&lt;&gt;"Checked against source","Check needed",IF(M29="","Check needed",IF(TODAY()&gt;M29,"Review due",IF(TODAY()+Assumptions!$B$5&gt;=M29,"Due soon","Current"))))))))</f>
        <v/>
      </c>
    </row>
    <row r="30" ht="29" customHeight="1">
      <c r="A30" s="12" t="n"/>
      <c r="B30" s="12" t="n"/>
      <c r="C30" s="13" t="n"/>
      <c r="D30" s="12" t="n"/>
      <c r="E30" s="14" t="n"/>
      <c r="F30" s="13" t="n"/>
      <c r="G30" s="12" t="n"/>
      <c r="H30" s="12" t="n"/>
      <c r="I30" s="13" t="n"/>
      <c r="J30" s="13" t="n"/>
      <c r="K30" s="13" t="n"/>
      <c r="L30" s="14" t="n"/>
      <c r="M30" s="17">
        <f>IF(L30="","",IFERROR(L30+IFERROR(VLOOKUP(F30,Assumptions!$A$8:$B$13,2,FALSE),Assumptions!$B$4),""))</f>
        <v/>
      </c>
      <c r="N30" s="18">
        <f>IF(OR(L30="",L30&gt;TODAY()),"",IFERROR(TODAY()-L30,""))</f>
        <v/>
      </c>
      <c r="O30" s="6">
        <f>IF(A30="","",IF(K30="Archived","Archived",IF(OR(I30="",K30="",L30="",L30&gt;TODAY()),"Check needed",IF(I30="Unclear","Check needed",IF(K30&lt;&gt;"Checked against source","Check needed",IF(M30="","Check needed",IF(TODAY()&gt;M30,"Review due",IF(TODAY()+Assumptions!$B$5&gt;=M30,"Due soon","Current"))))))))</f>
        <v/>
      </c>
    </row>
    <row r="31" ht="29" customHeight="1">
      <c r="A31" s="12" t="n"/>
      <c r="B31" s="12" t="n"/>
      <c r="C31" s="13" t="n"/>
      <c r="D31" s="12" t="n"/>
      <c r="E31" s="14" t="n"/>
      <c r="F31" s="13" t="n"/>
      <c r="G31" s="12" t="n"/>
      <c r="H31" s="12" t="n"/>
      <c r="I31" s="13" t="n"/>
      <c r="J31" s="13" t="n"/>
      <c r="K31" s="13" t="n"/>
      <c r="L31" s="14" t="n"/>
      <c r="M31" s="15">
        <f>IF(L31="","",IFERROR(L31+IFERROR(VLOOKUP(F31,Assumptions!$A$8:$B$13,2,FALSE),Assumptions!$B$4),""))</f>
        <v/>
      </c>
      <c r="N31" s="16">
        <f>IF(OR(L31="",L31&gt;TODAY()),"",IFERROR(TODAY()-L31,""))</f>
        <v/>
      </c>
      <c r="O31" s="8">
        <f>IF(A31="","",IF(K31="Archived","Archived",IF(OR(I31="",K31="",L31="",L31&gt;TODAY()),"Check needed",IF(I31="Unclear","Check needed",IF(K31&lt;&gt;"Checked against source","Check needed",IF(M31="","Check needed",IF(TODAY()&gt;M31,"Review due",IF(TODAY()+Assumptions!$B$5&gt;=M31,"Due soon","Current"))))))))</f>
        <v/>
      </c>
    </row>
    <row r="32" ht="29" customHeight="1">
      <c r="A32" s="12" t="n"/>
      <c r="B32" s="12" t="n"/>
      <c r="C32" s="13" t="n"/>
      <c r="D32" s="12" t="n"/>
      <c r="E32" s="14" t="n"/>
      <c r="F32" s="13" t="n"/>
      <c r="G32" s="12" t="n"/>
      <c r="H32" s="12" t="n"/>
      <c r="I32" s="13" t="n"/>
      <c r="J32" s="13" t="n"/>
      <c r="K32" s="13" t="n"/>
      <c r="L32" s="14" t="n"/>
      <c r="M32" s="17">
        <f>IF(L32="","",IFERROR(L32+IFERROR(VLOOKUP(F32,Assumptions!$A$8:$B$13,2,FALSE),Assumptions!$B$4),""))</f>
        <v/>
      </c>
      <c r="N32" s="18">
        <f>IF(OR(L32="",L32&gt;TODAY()),"",IFERROR(TODAY()-L32,""))</f>
        <v/>
      </c>
      <c r="O32" s="6">
        <f>IF(A32="","",IF(K32="Archived","Archived",IF(OR(I32="",K32="",L32="",L32&gt;TODAY()),"Check needed",IF(I32="Unclear","Check needed",IF(K32&lt;&gt;"Checked against source","Check needed",IF(M32="","Check needed",IF(TODAY()&gt;M32,"Review due",IF(TODAY()+Assumptions!$B$5&gt;=M32,"Due soon","Current"))))))))</f>
        <v/>
      </c>
    </row>
    <row r="33" ht="29" customHeight="1">
      <c r="A33" s="12" t="n"/>
      <c r="B33" s="12" t="n"/>
      <c r="C33" s="13" t="n"/>
      <c r="D33" s="12" t="n"/>
      <c r="E33" s="14" t="n"/>
      <c r="F33" s="13" t="n"/>
      <c r="G33" s="12" t="n"/>
      <c r="H33" s="12" t="n"/>
      <c r="I33" s="13" t="n"/>
      <c r="J33" s="13" t="n"/>
      <c r="K33" s="13" t="n"/>
      <c r="L33" s="14" t="n"/>
      <c r="M33" s="15">
        <f>IF(L33="","",IFERROR(L33+IFERROR(VLOOKUP(F33,Assumptions!$A$8:$B$13,2,FALSE),Assumptions!$B$4),""))</f>
        <v/>
      </c>
      <c r="N33" s="16">
        <f>IF(OR(L33="",L33&gt;TODAY()),"",IFERROR(TODAY()-L33,""))</f>
        <v/>
      </c>
      <c r="O33" s="8">
        <f>IF(A33="","",IF(K33="Archived","Archived",IF(OR(I33="",K33="",L33="",L33&gt;TODAY()),"Check needed",IF(I33="Unclear","Check needed",IF(K33&lt;&gt;"Checked against source","Check needed",IF(M33="","Check needed",IF(TODAY()&gt;M33,"Review due",IF(TODAY()+Assumptions!$B$5&gt;=M33,"Due soon","Current"))))))))</f>
        <v/>
      </c>
    </row>
    <row r="34" ht="29" customHeight="1">
      <c r="A34" s="12" t="n"/>
      <c r="B34" s="12" t="n"/>
      <c r="C34" s="13" t="n"/>
      <c r="D34" s="12" t="n"/>
      <c r="E34" s="14" t="n"/>
      <c r="F34" s="13" t="n"/>
      <c r="G34" s="12" t="n"/>
      <c r="H34" s="12" t="n"/>
      <c r="I34" s="13" t="n"/>
      <c r="J34" s="13" t="n"/>
      <c r="K34" s="13" t="n"/>
      <c r="L34" s="14" t="n"/>
      <c r="M34" s="17">
        <f>IF(L34="","",IFERROR(L34+IFERROR(VLOOKUP(F34,Assumptions!$A$8:$B$13,2,FALSE),Assumptions!$B$4),""))</f>
        <v/>
      </c>
      <c r="N34" s="18">
        <f>IF(OR(L34="",L34&gt;TODAY()),"",IFERROR(TODAY()-L34,""))</f>
        <v/>
      </c>
      <c r="O34" s="6">
        <f>IF(A34="","",IF(K34="Archived","Archived",IF(OR(I34="",K34="",L34="",L34&gt;TODAY()),"Check needed",IF(I34="Unclear","Check needed",IF(K34&lt;&gt;"Checked against source","Check needed",IF(M34="","Check needed",IF(TODAY()&gt;M34,"Review due",IF(TODAY()+Assumptions!$B$5&gt;=M34,"Due soon","Current"))))))))</f>
        <v/>
      </c>
    </row>
    <row r="35" ht="29" customHeight="1">
      <c r="A35" s="12" t="n"/>
      <c r="B35" s="12" t="n"/>
      <c r="C35" s="13" t="n"/>
      <c r="D35" s="12" t="n"/>
      <c r="E35" s="14" t="n"/>
      <c r="F35" s="13" t="n"/>
      <c r="G35" s="12" t="n"/>
      <c r="H35" s="12" t="n"/>
      <c r="I35" s="13" t="n"/>
      <c r="J35" s="13" t="n"/>
      <c r="K35" s="13" t="n"/>
      <c r="L35" s="14" t="n"/>
      <c r="M35" s="15">
        <f>IF(L35="","",IFERROR(L35+IFERROR(VLOOKUP(F35,Assumptions!$A$8:$B$13,2,FALSE),Assumptions!$B$4),""))</f>
        <v/>
      </c>
      <c r="N35" s="16">
        <f>IF(OR(L35="",L35&gt;TODAY()),"",IFERROR(TODAY()-L35,""))</f>
        <v/>
      </c>
      <c r="O35" s="8">
        <f>IF(A35="","",IF(K35="Archived","Archived",IF(OR(I35="",K35="",L35="",L35&gt;TODAY()),"Check needed",IF(I35="Unclear","Check needed",IF(K35&lt;&gt;"Checked against source","Check needed",IF(M35="","Check needed",IF(TODAY()&gt;M35,"Review due",IF(TODAY()+Assumptions!$B$5&gt;=M35,"Due soon","Current"))))))))</f>
        <v/>
      </c>
    </row>
    <row r="36" ht="29" customHeight="1">
      <c r="A36" s="12" t="n"/>
      <c r="B36" s="12" t="n"/>
      <c r="C36" s="13" t="n"/>
      <c r="D36" s="12" t="n"/>
      <c r="E36" s="14" t="n"/>
      <c r="F36" s="13" t="n"/>
      <c r="G36" s="12" t="n"/>
      <c r="H36" s="12" t="n"/>
      <c r="I36" s="13" t="n"/>
      <c r="J36" s="13" t="n"/>
      <c r="K36" s="13" t="n"/>
      <c r="L36" s="14" t="n"/>
      <c r="M36" s="17">
        <f>IF(L36="","",IFERROR(L36+IFERROR(VLOOKUP(F36,Assumptions!$A$8:$B$13,2,FALSE),Assumptions!$B$4),""))</f>
        <v/>
      </c>
      <c r="N36" s="18">
        <f>IF(OR(L36="",L36&gt;TODAY()),"",IFERROR(TODAY()-L36,""))</f>
        <v/>
      </c>
      <c r="O36" s="6">
        <f>IF(A36="","",IF(K36="Archived","Archived",IF(OR(I36="",K36="",L36="",L36&gt;TODAY()),"Check needed",IF(I36="Unclear","Check needed",IF(K36&lt;&gt;"Checked against source","Check needed",IF(M36="","Check needed",IF(TODAY()&gt;M36,"Review due",IF(TODAY()+Assumptions!$B$5&gt;=M36,"Due soon","Current"))))))))</f>
        <v/>
      </c>
    </row>
    <row r="37" ht="29" customHeight="1">
      <c r="A37" s="12" t="n"/>
      <c r="B37" s="12" t="n"/>
      <c r="C37" s="13" t="n"/>
      <c r="D37" s="12" t="n"/>
      <c r="E37" s="14" t="n"/>
      <c r="F37" s="13" t="n"/>
      <c r="G37" s="12" t="n"/>
      <c r="H37" s="12" t="n"/>
      <c r="I37" s="13" t="n"/>
      <c r="J37" s="13" t="n"/>
      <c r="K37" s="13" t="n"/>
      <c r="L37" s="14" t="n"/>
      <c r="M37" s="15">
        <f>IF(L37="","",IFERROR(L37+IFERROR(VLOOKUP(F37,Assumptions!$A$8:$B$13,2,FALSE),Assumptions!$B$4),""))</f>
        <v/>
      </c>
      <c r="N37" s="16">
        <f>IF(OR(L37="",L37&gt;TODAY()),"",IFERROR(TODAY()-L37,""))</f>
        <v/>
      </c>
      <c r="O37" s="8">
        <f>IF(A37="","",IF(K37="Archived","Archived",IF(OR(I37="",K37="",L37="",L37&gt;TODAY()),"Check needed",IF(I37="Unclear","Check needed",IF(K37&lt;&gt;"Checked against source","Check needed",IF(M37="","Check needed",IF(TODAY()&gt;M37,"Review due",IF(TODAY()+Assumptions!$B$5&gt;=M37,"Due soon","Current"))))))))</f>
        <v/>
      </c>
    </row>
    <row r="38" ht="29" customHeight="1">
      <c r="A38" s="12" t="n"/>
      <c r="B38" s="12" t="n"/>
      <c r="C38" s="13" t="n"/>
      <c r="D38" s="12" t="n"/>
      <c r="E38" s="14" t="n"/>
      <c r="F38" s="13" t="n"/>
      <c r="G38" s="12" t="n"/>
      <c r="H38" s="12" t="n"/>
      <c r="I38" s="13" t="n"/>
      <c r="J38" s="13" t="n"/>
      <c r="K38" s="13" t="n"/>
      <c r="L38" s="14" t="n"/>
      <c r="M38" s="17">
        <f>IF(L38="","",IFERROR(L38+IFERROR(VLOOKUP(F38,Assumptions!$A$8:$B$13,2,FALSE),Assumptions!$B$4),""))</f>
        <v/>
      </c>
      <c r="N38" s="18">
        <f>IF(OR(L38="",L38&gt;TODAY()),"",IFERROR(TODAY()-L38,""))</f>
        <v/>
      </c>
      <c r="O38" s="6">
        <f>IF(A38="","",IF(K38="Archived","Archived",IF(OR(I38="",K38="",L38="",L38&gt;TODAY()),"Check needed",IF(I38="Unclear","Check needed",IF(K38&lt;&gt;"Checked against source","Check needed",IF(M38="","Check needed",IF(TODAY()&gt;M38,"Review due",IF(TODAY()+Assumptions!$B$5&gt;=M38,"Due soon","Current"))))))))</f>
        <v/>
      </c>
    </row>
    <row r="39" ht="29" customHeight="1">
      <c r="A39" s="12" t="n"/>
      <c r="B39" s="12" t="n"/>
      <c r="C39" s="13" t="n"/>
      <c r="D39" s="12" t="n"/>
      <c r="E39" s="14" t="n"/>
      <c r="F39" s="13" t="n"/>
      <c r="G39" s="12" t="n"/>
      <c r="H39" s="12" t="n"/>
      <c r="I39" s="13" t="n"/>
      <c r="J39" s="13" t="n"/>
      <c r="K39" s="13" t="n"/>
      <c r="L39" s="14" t="n"/>
      <c r="M39" s="15">
        <f>IF(L39="","",IFERROR(L39+IFERROR(VLOOKUP(F39,Assumptions!$A$8:$B$13,2,FALSE),Assumptions!$B$4),""))</f>
        <v/>
      </c>
      <c r="N39" s="16">
        <f>IF(OR(L39="",L39&gt;TODAY()),"",IFERROR(TODAY()-L39,""))</f>
        <v/>
      </c>
      <c r="O39" s="8">
        <f>IF(A39="","",IF(K39="Archived","Archived",IF(OR(I39="",K39="",L39="",L39&gt;TODAY()),"Check needed",IF(I39="Unclear","Check needed",IF(K39&lt;&gt;"Checked against source","Check needed",IF(M39="","Check needed",IF(TODAY()&gt;M39,"Review due",IF(TODAY()+Assumptions!$B$5&gt;=M39,"Due soon","Current"))))))))</f>
        <v/>
      </c>
    </row>
    <row r="40" ht="29" customHeight="1">
      <c r="A40" s="12" t="n"/>
      <c r="B40" s="12" t="n"/>
      <c r="C40" s="13" t="n"/>
      <c r="D40" s="12" t="n"/>
      <c r="E40" s="14" t="n"/>
      <c r="F40" s="13" t="n"/>
      <c r="G40" s="12" t="n"/>
      <c r="H40" s="12" t="n"/>
      <c r="I40" s="13" t="n"/>
      <c r="J40" s="13" t="n"/>
      <c r="K40" s="13" t="n"/>
      <c r="L40" s="14" t="n"/>
      <c r="M40" s="17">
        <f>IF(L40="","",IFERROR(L40+IFERROR(VLOOKUP(F40,Assumptions!$A$8:$B$13,2,FALSE),Assumptions!$B$4),""))</f>
        <v/>
      </c>
      <c r="N40" s="18">
        <f>IF(OR(L40="",L40&gt;TODAY()),"",IFERROR(TODAY()-L40,""))</f>
        <v/>
      </c>
      <c r="O40" s="6">
        <f>IF(A40="","",IF(K40="Archived","Archived",IF(OR(I40="",K40="",L40="",L40&gt;TODAY()),"Check needed",IF(I40="Unclear","Check needed",IF(K40&lt;&gt;"Checked against source","Check needed",IF(M40="","Check needed",IF(TODAY()&gt;M40,"Review due",IF(TODAY()+Assumptions!$B$5&gt;=M40,"Due soon","Current"))))))))</f>
        <v/>
      </c>
    </row>
    <row r="41" ht="29" customHeight="1">
      <c r="A41" s="12" t="n"/>
      <c r="B41" s="12" t="n"/>
      <c r="C41" s="13" t="n"/>
      <c r="D41" s="12" t="n"/>
      <c r="E41" s="14" t="n"/>
      <c r="F41" s="13" t="n"/>
      <c r="G41" s="12" t="n"/>
      <c r="H41" s="12" t="n"/>
      <c r="I41" s="13" t="n"/>
      <c r="J41" s="13" t="n"/>
      <c r="K41" s="13" t="n"/>
      <c r="L41" s="14" t="n"/>
      <c r="M41" s="15">
        <f>IF(L41="","",IFERROR(L41+IFERROR(VLOOKUP(F41,Assumptions!$A$8:$B$13,2,FALSE),Assumptions!$B$4),""))</f>
        <v/>
      </c>
      <c r="N41" s="16">
        <f>IF(OR(L41="",L41&gt;TODAY()),"",IFERROR(TODAY()-L41,""))</f>
        <v/>
      </c>
      <c r="O41" s="8">
        <f>IF(A41="","",IF(K41="Archived","Archived",IF(OR(I41="",K41="",L41="",L41&gt;TODAY()),"Check needed",IF(I41="Unclear","Check needed",IF(K41&lt;&gt;"Checked against source","Check needed",IF(M41="","Check needed",IF(TODAY()&gt;M41,"Review due",IF(TODAY()+Assumptions!$B$5&gt;=M41,"Due soon","Current"))))))))</f>
        <v/>
      </c>
    </row>
    <row r="42" ht="29" customHeight="1">
      <c r="A42" s="12" t="n"/>
      <c r="B42" s="12" t="n"/>
      <c r="C42" s="13" t="n"/>
      <c r="D42" s="12" t="n"/>
      <c r="E42" s="14" t="n"/>
      <c r="F42" s="13" t="n"/>
      <c r="G42" s="12" t="n"/>
      <c r="H42" s="12" t="n"/>
      <c r="I42" s="13" t="n"/>
      <c r="J42" s="13" t="n"/>
      <c r="K42" s="13" t="n"/>
      <c r="L42" s="14" t="n"/>
      <c r="M42" s="17">
        <f>IF(L42="","",IFERROR(L42+IFERROR(VLOOKUP(F42,Assumptions!$A$8:$B$13,2,FALSE),Assumptions!$B$4),""))</f>
        <v/>
      </c>
      <c r="N42" s="18">
        <f>IF(OR(L42="",L42&gt;TODAY()),"",IFERROR(TODAY()-L42,""))</f>
        <v/>
      </c>
      <c r="O42" s="6">
        <f>IF(A42="","",IF(K42="Archived","Archived",IF(OR(I42="",K42="",L42="",L42&gt;TODAY()),"Check needed",IF(I42="Unclear","Check needed",IF(K42&lt;&gt;"Checked against source","Check needed",IF(M42="","Check needed",IF(TODAY()&gt;M42,"Review due",IF(TODAY()+Assumptions!$B$5&gt;=M42,"Due soon","Current"))))))))</f>
        <v/>
      </c>
    </row>
    <row r="43" ht="29" customHeight="1">
      <c r="A43" s="12" t="n"/>
      <c r="B43" s="12" t="n"/>
      <c r="C43" s="13" t="n"/>
      <c r="D43" s="12" t="n"/>
      <c r="E43" s="14" t="n"/>
      <c r="F43" s="13" t="n"/>
      <c r="G43" s="12" t="n"/>
      <c r="H43" s="12" t="n"/>
      <c r="I43" s="13" t="n"/>
      <c r="J43" s="13" t="n"/>
      <c r="K43" s="13" t="n"/>
      <c r="L43" s="14" t="n"/>
      <c r="M43" s="15">
        <f>IF(L43="","",IFERROR(L43+IFERROR(VLOOKUP(F43,Assumptions!$A$8:$B$13,2,FALSE),Assumptions!$B$4),""))</f>
        <v/>
      </c>
      <c r="N43" s="16">
        <f>IF(OR(L43="",L43&gt;TODAY()),"",IFERROR(TODAY()-L43,""))</f>
        <v/>
      </c>
      <c r="O43" s="8">
        <f>IF(A43="","",IF(K43="Archived","Archived",IF(OR(I43="",K43="",L43="",L43&gt;TODAY()),"Check needed",IF(I43="Unclear","Check needed",IF(K43&lt;&gt;"Checked against source","Check needed",IF(M43="","Check needed",IF(TODAY()&gt;M43,"Review due",IF(TODAY()+Assumptions!$B$5&gt;=M43,"Due soon","Current"))))))))</f>
        <v/>
      </c>
    </row>
    <row r="44" ht="29" customHeight="1">
      <c r="A44" s="12" t="n"/>
      <c r="B44" s="12" t="n"/>
      <c r="C44" s="13" t="n"/>
      <c r="D44" s="12" t="n"/>
      <c r="E44" s="14" t="n"/>
      <c r="F44" s="13" t="n"/>
      <c r="G44" s="12" t="n"/>
      <c r="H44" s="12" t="n"/>
      <c r="I44" s="13" t="n"/>
      <c r="J44" s="13" t="n"/>
      <c r="K44" s="13" t="n"/>
      <c r="L44" s="14" t="n"/>
      <c r="M44" s="17">
        <f>IF(L44="","",IFERROR(L44+IFERROR(VLOOKUP(F44,Assumptions!$A$8:$B$13,2,FALSE),Assumptions!$B$4),""))</f>
        <v/>
      </c>
      <c r="N44" s="18">
        <f>IF(OR(L44="",L44&gt;TODAY()),"",IFERROR(TODAY()-L44,""))</f>
        <v/>
      </c>
      <c r="O44" s="6">
        <f>IF(A44="","",IF(K44="Archived","Archived",IF(OR(I44="",K44="",L44="",L44&gt;TODAY()),"Check needed",IF(I44="Unclear","Check needed",IF(K44&lt;&gt;"Checked against source","Check needed",IF(M44="","Check needed",IF(TODAY()&gt;M44,"Review due",IF(TODAY()+Assumptions!$B$5&gt;=M44,"Due soon","Current"))))))))</f>
        <v/>
      </c>
    </row>
    <row r="45" ht="29" customHeight="1">
      <c r="A45" s="12" t="n"/>
      <c r="B45" s="12" t="n"/>
      <c r="C45" s="13" t="n"/>
      <c r="D45" s="12" t="n"/>
      <c r="E45" s="14" t="n"/>
      <c r="F45" s="13" t="n"/>
      <c r="G45" s="12" t="n"/>
      <c r="H45" s="12" t="n"/>
      <c r="I45" s="13" t="n"/>
      <c r="J45" s="13" t="n"/>
      <c r="K45" s="13" t="n"/>
      <c r="L45" s="14" t="n"/>
      <c r="M45" s="15">
        <f>IF(L45="","",IFERROR(L45+IFERROR(VLOOKUP(F45,Assumptions!$A$8:$B$13,2,FALSE),Assumptions!$B$4),""))</f>
        <v/>
      </c>
      <c r="N45" s="16">
        <f>IF(OR(L45="",L45&gt;TODAY()),"",IFERROR(TODAY()-L45,""))</f>
        <v/>
      </c>
      <c r="O45" s="8">
        <f>IF(A45="","",IF(K45="Archived","Archived",IF(OR(I45="",K45="",L45="",L45&gt;TODAY()),"Check needed",IF(I45="Unclear","Check needed",IF(K45&lt;&gt;"Checked against source","Check needed",IF(M45="","Check needed",IF(TODAY()&gt;M45,"Review due",IF(TODAY()+Assumptions!$B$5&gt;=M45,"Due soon","Current"))))))))</f>
        <v/>
      </c>
    </row>
    <row r="46" ht="29" customHeight="1">
      <c r="A46" s="12" t="n"/>
      <c r="B46" s="12" t="n"/>
      <c r="C46" s="13" t="n"/>
      <c r="D46" s="12" t="n"/>
      <c r="E46" s="14" t="n"/>
      <c r="F46" s="13" t="n"/>
      <c r="G46" s="12" t="n"/>
      <c r="H46" s="12" t="n"/>
      <c r="I46" s="13" t="n"/>
      <c r="J46" s="13" t="n"/>
      <c r="K46" s="13" t="n"/>
      <c r="L46" s="14" t="n"/>
      <c r="M46" s="17">
        <f>IF(L46="","",IFERROR(L46+IFERROR(VLOOKUP(F46,Assumptions!$A$8:$B$13,2,FALSE),Assumptions!$B$4),""))</f>
        <v/>
      </c>
      <c r="N46" s="18">
        <f>IF(OR(L46="",L46&gt;TODAY()),"",IFERROR(TODAY()-L46,""))</f>
        <v/>
      </c>
      <c r="O46" s="6">
        <f>IF(A46="","",IF(K46="Archived","Archived",IF(OR(I46="",K46="",L46="",L46&gt;TODAY()),"Check needed",IF(I46="Unclear","Check needed",IF(K46&lt;&gt;"Checked against source","Check needed",IF(M46="","Check needed",IF(TODAY()&gt;M46,"Review due",IF(TODAY()+Assumptions!$B$5&gt;=M46,"Due soon","Current"))))))))</f>
        <v/>
      </c>
    </row>
    <row r="47" ht="29" customHeight="1">
      <c r="A47" s="12" t="n"/>
      <c r="B47" s="12" t="n"/>
      <c r="C47" s="13" t="n"/>
      <c r="D47" s="12" t="n"/>
      <c r="E47" s="14" t="n"/>
      <c r="F47" s="13" t="n"/>
      <c r="G47" s="12" t="n"/>
      <c r="H47" s="12" t="n"/>
      <c r="I47" s="13" t="n"/>
      <c r="J47" s="13" t="n"/>
      <c r="K47" s="13" t="n"/>
      <c r="L47" s="14" t="n"/>
      <c r="M47" s="15">
        <f>IF(L47="","",IFERROR(L47+IFERROR(VLOOKUP(F47,Assumptions!$A$8:$B$13,2,FALSE),Assumptions!$B$4),""))</f>
        <v/>
      </c>
      <c r="N47" s="16">
        <f>IF(OR(L47="",L47&gt;TODAY()),"",IFERROR(TODAY()-L47,""))</f>
        <v/>
      </c>
      <c r="O47" s="8">
        <f>IF(A47="","",IF(K47="Archived","Archived",IF(OR(I47="",K47="",L47="",L47&gt;TODAY()),"Check needed",IF(I47="Unclear","Check needed",IF(K47&lt;&gt;"Checked against source","Check needed",IF(M47="","Check needed",IF(TODAY()&gt;M47,"Review due",IF(TODAY()+Assumptions!$B$5&gt;=M47,"Due soon","Current"))))))))</f>
        <v/>
      </c>
    </row>
    <row r="48" ht="29" customHeight="1">
      <c r="A48" s="12" t="n"/>
      <c r="B48" s="12" t="n"/>
      <c r="C48" s="13" t="n"/>
      <c r="D48" s="12" t="n"/>
      <c r="E48" s="14" t="n"/>
      <c r="F48" s="13" t="n"/>
      <c r="G48" s="12" t="n"/>
      <c r="H48" s="12" t="n"/>
      <c r="I48" s="13" t="n"/>
      <c r="J48" s="13" t="n"/>
      <c r="K48" s="13" t="n"/>
      <c r="L48" s="14" t="n"/>
      <c r="M48" s="17">
        <f>IF(L48="","",IFERROR(L48+IFERROR(VLOOKUP(F48,Assumptions!$A$8:$B$13,2,FALSE),Assumptions!$B$4),""))</f>
        <v/>
      </c>
      <c r="N48" s="18">
        <f>IF(OR(L48="",L48&gt;TODAY()),"",IFERROR(TODAY()-L48,""))</f>
        <v/>
      </c>
      <c r="O48" s="6">
        <f>IF(A48="","",IF(K48="Archived","Archived",IF(OR(I48="",K48="",L48="",L48&gt;TODAY()),"Check needed",IF(I48="Unclear","Check needed",IF(K48&lt;&gt;"Checked against source","Check needed",IF(M48="","Check needed",IF(TODAY()&gt;M48,"Review due",IF(TODAY()+Assumptions!$B$5&gt;=M48,"Due soon","Current"))))))))</f>
        <v/>
      </c>
    </row>
    <row r="49" ht="29" customHeight="1">
      <c r="A49" s="12" t="n"/>
      <c r="B49" s="12" t="n"/>
      <c r="C49" s="13" t="n"/>
      <c r="D49" s="12" t="n"/>
      <c r="E49" s="14" t="n"/>
      <c r="F49" s="13" t="n"/>
      <c r="G49" s="12" t="n"/>
      <c r="H49" s="12" t="n"/>
      <c r="I49" s="13" t="n"/>
      <c r="J49" s="13" t="n"/>
      <c r="K49" s="13" t="n"/>
      <c r="L49" s="14" t="n"/>
      <c r="M49" s="15">
        <f>IF(L49="","",IFERROR(L49+IFERROR(VLOOKUP(F49,Assumptions!$A$8:$B$13,2,FALSE),Assumptions!$B$4),""))</f>
        <v/>
      </c>
      <c r="N49" s="16">
        <f>IF(OR(L49="",L49&gt;TODAY()),"",IFERROR(TODAY()-L49,""))</f>
        <v/>
      </c>
      <c r="O49" s="8">
        <f>IF(A49="","",IF(K49="Archived","Archived",IF(OR(I49="",K49="",L49="",L49&gt;TODAY()),"Check needed",IF(I49="Unclear","Check needed",IF(K49&lt;&gt;"Checked against source","Check needed",IF(M49="","Check needed",IF(TODAY()&gt;M49,"Review due",IF(TODAY()+Assumptions!$B$5&gt;=M49,"Due soon","Current"))))))))</f>
        <v/>
      </c>
    </row>
    <row r="50" ht="29" customHeight="1">
      <c r="A50" s="12" t="n"/>
      <c r="B50" s="12" t="n"/>
      <c r="C50" s="13" t="n"/>
      <c r="D50" s="12" t="n"/>
      <c r="E50" s="14" t="n"/>
      <c r="F50" s="13" t="n"/>
      <c r="G50" s="12" t="n"/>
      <c r="H50" s="12" t="n"/>
      <c r="I50" s="13" t="n"/>
      <c r="J50" s="13" t="n"/>
      <c r="K50" s="13" t="n"/>
      <c r="L50" s="14" t="n"/>
      <c r="M50" s="17">
        <f>IF(L50="","",IFERROR(L50+IFERROR(VLOOKUP(F50,Assumptions!$A$8:$B$13,2,FALSE),Assumptions!$B$4),""))</f>
        <v/>
      </c>
      <c r="N50" s="18">
        <f>IF(OR(L50="",L50&gt;TODAY()),"",IFERROR(TODAY()-L50,""))</f>
        <v/>
      </c>
      <c r="O50" s="6">
        <f>IF(A50="","",IF(K50="Archived","Archived",IF(OR(I50="",K50="",L50="",L50&gt;TODAY()),"Check needed",IF(I50="Unclear","Check needed",IF(K50&lt;&gt;"Checked against source","Check needed",IF(M50="","Check needed",IF(TODAY()&gt;M50,"Review due",IF(TODAY()+Assumptions!$B$5&gt;=M50,"Due soon","Current"))))))))</f>
        <v/>
      </c>
    </row>
    <row r="51" ht="29" customHeight="1">
      <c r="A51" s="12" t="n"/>
      <c r="B51" s="12" t="n"/>
      <c r="C51" s="13" t="n"/>
      <c r="D51" s="12" t="n"/>
      <c r="E51" s="14" t="n"/>
      <c r="F51" s="13" t="n"/>
      <c r="G51" s="12" t="n"/>
      <c r="H51" s="12" t="n"/>
      <c r="I51" s="13" t="n"/>
      <c r="J51" s="13" t="n"/>
      <c r="K51" s="13" t="n"/>
      <c r="L51" s="14" t="n"/>
      <c r="M51" s="15">
        <f>IF(L51="","",IFERROR(L51+IFERROR(VLOOKUP(F51,Assumptions!$A$8:$B$13,2,FALSE),Assumptions!$B$4),""))</f>
        <v/>
      </c>
      <c r="N51" s="16">
        <f>IF(OR(L51="",L51&gt;TODAY()),"",IFERROR(TODAY()-L51,""))</f>
        <v/>
      </c>
      <c r="O51" s="8">
        <f>IF(A51="","",IF(K51="Archived","Archived",IF(OR(I51="",K51="",L51="",L51&gt;TODAY()),"Check needed",IF(I51="Unclear","Check needed",IF(K51&lt;&gt;"Checked against source","Check needed",IF(M51="","Check needed",IF(TODAY()&gt;M51,"Review due",IF(TODAY()+Assumptions!$B$5&gt;=M51,"Due soon","Current"))))))))</f>
        <v/>
      </c>
    </row>
    <row r="52" ht="29" customHeight="1">
      <c r="A52" s="12" t="n"/>
      <c r="B52" s="12" t="n"/>
      <c r="C52" s="13" t="n"/>
      <c r="D52" s="12" t="n"/>
      <c r="E52" s="14" t="n"/>
      <c r="F52" s="13" t="n"/>
      <c r="G52" s="12" t="n"/>
      <c r="H52" s="12" t="n"/>
      <c r="I52" s="13" t="n"/>
      <c r="J52" s="13" t="n"/>
      <c r="K52" s="13" t="n"/>
      <c r="L52" s="14" t="n"/>
      <c r="M52" s="17">
        <f>IF(L52="","",IFERROR(L52+IFERROR(VLOOKUP(F52,Assumptions!$A$8:$B$13,2,FALSE),Assumptions!$B$4),""))</f>
        <v/>
      </c>
      <c r="N52" s="18">
        <f>IF(OR(L52="",L52&gt;TODAY()),"",IFERROR(TODAY()-L52,""))</f>
        <v/>
      </c>
      <c r="O52" s="6">
        <f>IF(A52="","",IF(K52="Archived","Archived",IF(OR(I52="",K52="",L52="",L52&gt;TODAY()),"Check needed",IF(I52="Unclear","Check needed",IF(K52&lt;&gt;"Checked against source","Check needed",IF(M52="","Check needed",IF(TODAY()&gt;M52,"Review due",IF(TODAY()+Assumptions!$B$5&gt;=M52,"Due soon","Current"))))))))</f>
        <v/>
      </c>
    </row>
    <row r="53" ht="29" customHeight="1">
      <c r="A53" s="12" t="n"/>
      <c r="B53" s="12" t="n"/>
      <c r="C53" s="13" t="n"/>
      <c r="D53" s="12" t="n"/>
      <c r="E53" s="14" t="n"/>
      <c r="F53" s="13" t="n"/>
      <c r="G53" s="12" t="n"/>
      <c r="H53" s="12" t="n"/>
      <c r="I53" s="13" t="n"/>
      <c r="J53" s="13" t="n"/>
      <c r="K53" s="13" t="n"/>
      <c r="L53" s="14" t="n"/>
      <c r="M53" s="15">
        <f>IF(L53="","",IFERROR(L53+IFERROR(VLOOKUP(F53,Assumptions!$A$8:$B$13,2,FALSE),Assumptions!$B$4),""))</f>
        <v/>
      </c>
      <c r="N53" s="16">
        <f>IF(OR(L53="",L53&gt;TODAY()),"",IFERROR(TODAY()-L53,""))</f>
        <v/>
      </c>
      <c r="O53" s="8">
        <f>IF(A53="","",IF(K53="Archived","Archived",IF(OR(I53="",K53="",L53="",L53&gt;TODAY()),"Check needed",IF(I53="Unclear","Check needed",IF(K53&lt;&gt;"Checked against source","Check needed",IF(M53="","Check needed",IF(TODAY()&gt;M53,"Review due",IF(TODAY()+Assumptions!$B$5&gt;=M53,"Due soon","Current"))))))))</f>
        <v/>
      </c>
    </row>
    <row r="54" ht="29" customHeight="1">
      <c r="A54" s="12" t="n"/>
      <c r="B54" s="12" t="n"/>
      <c r="C54" s="13" t="n"/>
      <c r="D54" s="12" t="n"/>
      <c r="E54" s="14" t="n"/>
      <c r="F54" s="13" t="n"/>
      <c r="G54" s="12" t="n"/>
      <c r="H54" s="12" t="n"/>
      <c r="I54" s="13" t="n"/>
      <c r="J54" s="13" t="n"/>
      <c r="K54" s="13" t="n"/>
      <c r="L54" s="14" t="n"/>
      <c r="M54" s="17">
        <f>IF(L54="","",IFERROR(L54+IFERROR(VLOOKUP(F54,Assumptions!$A$8:$B$13,2,FALSE),Assumptions!$B$4),""))</f>
        <v/>
      </c>
      <c r="N54" s="18">
        <f>IF(OR(L54="",L54&gt;TODAY()),"",IFERROR(TODAY()-L54,""))</f>
        <v/>
      </c>
      <c r="O54" s="6">
        <f>IF(A54="","",IF(K54="Archived","Archived",IF(OR(I54="",K54="",L54="",L54&gt;TODAY()),"Check needed",IF(I54="Unclear","Check needed",IF(K54&lt;&gt;"Checked against source","Check needed",IF(M54="","Check needed",IF(TODAY()&gt;M54,"Review due",IF(TODAY()+Assumptions!$B$5&gt;=M54,"Due soon","Current"))))))))</f>
        <v/>
      </c>
    </row>
    <row r="55" ht="29" customHeight="1">
      <c r="A55" s="12" t="n"/>
      <c r="B55" s="12" t="n"/>
      <c r="C55" s="13" t="n"/>
      <c r="D55" s="12" t="n"/>
      <c r="E55" s="14" t="n"/>
      <c r="F55" s="13" t="n"/>
      <c r="G55" s="12" t="n"/>
      <c r="H55" s="12" t="n"/>
      <c r="I55" s="13" t="n"/>
      <c r="J55" s="13" t="n"/>
      <c r="K55" s="13" t="n"/>
      <c r="L55" s="14" t="n"/>
      <c r="M55" s="15">
        <f>IF(L55="","",IFERROR(L55+IFERROR(VLOOKUP(F55,Assumptions!$A$8:$B$13,2,FALSE),Assumptions!$B$4),""))</f>
        <v/>
      </c>
      <c r="N55" s="16">
        <f>IF(OR(L55="",L55&gt;TODAY()),"",IFERROR(TODAY()-L55,""))</f>
        <v/>
      </c>
      <c r="O55" s="8">
        <f>IF(A55="","",IF(K55="Archived","Archived",IF(OR(I55="",K55="",L55="",L55&gt;TODAY()),"Check needed",IF(I55="Unclear","Check needed",IF(K55&lt;&gt;"Checked against source","Check needed",IF(M55="","Check needed",IF(TODAY()&gt;M55,"Review due",IF(TODAY()+Assumptions!$B$5&gt;=M55,"Due soon","Current"))))))))</f>
        <v/>
      </c>
    </row>
    <row r="56" ht="29" customHeight="1">
      <c r="A56" s="12" t="n"/>
      <c r="B56" s="12" t="n"/>
      <c r="C56" s="13" t="n"/>
      <c r="D56" s="12" t="n"/>
      <c r="E56" s="14" t="n"/>
      <c r="F56" s="13" t="n"/>
      <c r="G56" s="12" t="n"/>
      <c r="H56" s="12" t="n"/>
      <c r="I56" s="13" t="n"/>
      <c r="J56" s="13" t="n"/>
      <c r="K56" s="13" t="n"/>
      <c r="L56" s="14" t="n"/>
      <c r="M56" s="17">
        <f>IF(L56="","",IFERROR(L56+IFERROR(VLOOKUP(F56,Assumptions!$A$8:$B$13,2,FALSE),Assumptions!$B$4),""))</f>
        <v/>
      </c>
      <c r="N56" s="18">
        <f>IF(OR(L56="",L56&gt;TODAY()),"",IFERROR(TODAY()-L56,""))</f>
        <v/>
      </c>
      <c r="O56" s="6">
        <f>IF(A56="","",IF(K56="Archived","Archived",IF(OR(I56="",K56="",L56="",L56&gt;TODAY()),"Check needed",IF(I56="Unclear","Check needed",IF(K56&lt;&gt;"Checked against source","Check needed",IF(M56="","Check needed",IF(TODAY()&gt;M56,"Review due",IF(TODAY()+Assumptions!$B$5&gt;=M56,"Due soon","Current"))))))))</f>
        <v/>
      </c>
    </row>
    <row r="57" ht="29" customHeight="1">
      <c r="A57" s="12" t="n"/>
      <c r="B57" s="12" t="n"/>
      <c r="C57" s="13" t="n"/>
      <c r="D57" s="12" t="n"/>
      <c r="E57" s="14" t="n"/>
      <c r="F57" s="13" t="n"/>
      <c r="G57" s="12" t="n"/>
      <c r="H57" s="12" t="n"/>
      <c r="I57" s="13" t="n"/>
      <c r="J57" s="13" t="n"/>
      <c r="K57" s="13" t="n"/>
      <c r="L57" s="14" t="n"/>
      <c r="M57" s="15">
        <f>IF(L57="","",IFERROR(L57+IFERROR(VLOOKUP(F57,Assumptions!$A$8:$B$13,2,FALSE),Assumptions!$B$4),""))</f>
        <v/>
      </c>
      <c r="N57" s="16">
        <f>IF(OR(L57="",L57&gt;TODAY()),"",IFERROR(TODAY()-L57,""))</f>
        <v/>
      </c>
      <c r="O57" s="8">
        <f>IF(A57="","",IF(K57="Archived","Archived",IF(OR(I57="",K57="",L57="",L57&gt;TODAY()),"Check needed",IF(I57="Unclear","Check needed",IF(K57&lt;&gt;"Checked against source","Check needed",IF(M57="","Check needed",IF(TODAY()&gt;M57,"Review due",IF(TODAY()+Assumptions!$B$5&gt;=M57,"Due soon","Current"))))))))</f>
        <v/>
      </c>
    </row>
    <row r="58" ht="29" customHeight="1">
      <c r="A58" s="12" t="n"/>
      <c r="B58" s="12" t="n"/>
      <c r="C58" s="13" t="n"/>
      <c r="D58" s="12" t="n"/>
      <c r="E58" s="14" t="n"/>
      <c r="F58" s="13" t="n"/>
      <c r="G58" s="12" t="n"/>
      <c r="H58" s="12" t="n"/>
      <c r="I58" s="13" t="n"/>
      <c r="J58" s="13" t="n"/>
      <c r="K58" s="13" t="n"/>
      <c r="L58" s="14" t="n"/>
      <c r="M58" s="17">
        <f>IF(L58="","",IFERROR(L58+IFERROR(VLOOKUP(F58,Assumptions!$A$8:$B$13,2,FALSE),Assumptions!$B$4),""))</f>
        <v/>
      </c>
      <c r="N58" s="18">
        <f>IF(OR(L58="",L58&gt;TODAY()),"",IFERROR(TODAY()-L58,""))</f>
        <v/>
      </c>
      <c r="O58" s="6">
        <f>IF(A58="","",IF(K58="Archived","Archived",IF(OR(I58="",K58="",L58="",L58&gt;TODAY()),"Check needed",IF(I58="Unclear","Check needed",IF(K58&lt;&gt;"Checked against source","Check needed",IF(M58="","Check needed",IF(TODAY()&gt;M58,"Review due",IF(TODAY()+Assumptions!$B$5&gt;=M58,"Due soon","Current"))))))))</f>
        <v/>
      </c>
    </row>
    <row r="59" ht="29" customHeight="1">
      <c r="A59" s="12" t="n"/>
      <c r="B59" s="12" t="n"/>
      <c r="C59" s="13" t="n"/>
      <c r="D59" s="12" t="n"/>
      <c r="E59" s="14" t="n"/>
      <c r="F59" s="13" t="n"/>
      <c r="G59" s="12" t="n"/>
      <c r="H59" s="12" t="n"/>
      <c r="I59" s="13" t="n"/>
      <c r="J59" s="13" t="n"/>
      <c r="K59" s="13" t="n"/>
      <c r="L59" s="14" t="n"/>
      <c r="M59" s="15">
        <f>IF(L59="","",IFERROR(L59+IFERROR(VLOOKUP(F59,Assumptions!$A$8:$B$13,2,FALSE),Assumptions!$B$4),""))</f>
        <v/>
      </c>
      <c r="N59" s="16">
        <f>IF(OR(L59="",L59&gt;TODAY()),"",IFERROR(TODAY()-L59,""))</f>
        <v/>
      </c>
      <c r="O59" s="8">
        <f>IF(A59="","",IF(K59="Archived","Archived",IF(OR(I59="",K59="",L59="",L59&gt;TODAY()),"Check needed",IF(I59="Unclear","Check needed",IF(K59&lt;&gt;"Checked against source","Check needed",IF(M59="","Check needed",IF(TODAY()&gt;M59,"Review due",IF(TODAY()+Assumptions!$B$5&gt;=M59,"Due soon","Current"))))))))</f>
        <v/>
      </c>
    </row>
    <row r="60" ht="29" customHeight="1">
      <c r="A60" s="12" t="n"/>
      <c r="B60" s="12" t="n"/>
      <c r="C60" s="13" t="n"/>
      <c r="D60" s="12" t="n"/>
      <c r="E60" s="14" t="n"/>
      <c r="F60" s="13" t="n"/>
      <c r="G60" s="12" t="n"/>
      <c r="H60" s="12" t="n"/>
      <c r="I60" s="13" t="n"/>
      <c r="J60" s="13" t="n"/>
      <c r="K60" s="13" t="n"/>
      <c r="L60" s="14" t="n"/>
      <c r="M60" s="17">
        <f>IF(L60="","",IFERROR(L60+IFERROR(VLOOKUP(F60,Assumptions!$A$8:$B$13,2,FALSE),Assumptions!$B$4),""))</f>
        <v/>
      </c>
      <c r="N60" s="18">
        <f>IF(OR(L60="",L60&gt;TODAY()),"",IFERROR(TODAY()-L60,""))</f>
        <v/>
      </c>
      <c r="O60" s="6">
        <f>IF(A60="","",IF(K60="Archived","Archived",IF(OR(I60="",K60="",L60="",L60&gt;TODAY()),"Check needed",IF(I60="Unclear","Check needed",IF(K60&lt;&gt;"Checked against source","Check needed",IF(M60="","Check needed",IF(TODAY()&gt;M60,"Review due",IF(TODAY()+Assumptions!$B$5&gt;=M60,"Due soon","Current"))))))))</f>
        <v/>
      </c>
    </row>
    <row r="61" ht="29" customHeight="1">
      <c r="A61" s="12" t="n"/>
      <c r="B61" s="12" t="n"/>
      <c r="C61" s="13" t="n"/>
      <c r="D61" s="12" t="n"/>
      <c r="E61" s="14" t="n"/>
      <c r="F61" s="13" t="n"/>
      <c r="G61" s="12" t="n"/>
      <c r="H61" s="12" t="n"/>
      <c r="I61" s="13" t="n"/>
      <c r="J61" s="13" t="n"/>
      <c r="K61" s="13" t="n"/>
      <c r="L61" s="14" t="n"/>
      <c r="M61" s="15">
        <f>IF(L61="","",IFERROR(L61+IFERROR(VLOOKUP(F61,Assumptions!$A$8:$B$13,2,FALSE),Assumptions!$B$4),""))</f>
        <v/>
      </c>
      <c r="N61" s="16">
        <f>IF(OR(L61="",L61&gt;TODAY()),"",IFERROR(TODAY()-L61,""))</f>
        <v/>
      </c>
      <c r="O61" s="8">
        <f>IF(A61="","",IF(K61="Archived","Archived",IF(OR(I61="",K61="",L61="",L61&gt;TODAY()),"Check needed",IF(I61="Unclear","Check needed",IF(K61&lt;&gt;"Checked against source","Check needed",IF(M61="","Check needed",IF(TODAY()&gt;M61,"Review due",IF(TODAY()+Assumptions!$B$5&gt;=M61,"Due soon","Current"))))))))</f>
        <v/>
      </c>
    </row>
    <row r="62" ht="29" customHeight="1">
      <c r="A62" s="12" t="n"/>
      <c r="B62" s="12" t="n"/>
      <c r="C62" s="13" t="n"/>
      <c r="D62" s="12" t="n"/>
      <c r="E62" s="14" t="n"/>
      <c r="F62" s="13" t="n"/>
      <c r="G62" s="12" t="n"/>
      <c r="H62" s="12" t="n"/>
      <c r="I62" s="13" t="n"/>
      <c r="J62" s="13" t="n"/>
      <c r="K62" s="13" t="n"/>
      <c r="L62" s="14" t="n"/>
      <c r="M62" s="17">
        <f>IF(L62="","",IFERROR(L62+IFERROR(VLOOKUP(F62,Assumptions!$A$8:$B$13,2,FALSE),Assumptions!$B$4),""))</f>
        <v/>
      </c>
      <c r="N62" s="18">
        <f>IF(OR(L62="",L62&gt;TODAY()),"",IFERROR(TODAY()-L62,""))</f>
        <v/>
      </c>
      <c r="O62" s="6">
        <f>IF(A62="","",IF(K62="Archived","Archived",IF(OR(I62="",K62="",L62="",L62&gt;TODAY()),"Check needed",IF(I62="Unclear","Check needed",IF(K62&lt;&gt;"Checked against source","Check needed",IF(M62="","Check needed",IF(TODAY()&gt;M62,"Review due",IF(TODAY()+Assumptions!$B$5&gt;=M62,"Due soon","Current"))))))))</f>
        <v/>
      </c>
    </row>
    <row r="63" ht="29" customHeight="1">
      <c r="A63" s="12" t="n"/>
      <c r="B63" s="12" t="n"/>
      <c r="C63" s="13" t="n"/>
      <c r="D63" s="12" t="n"/>
      <c r="E63" s="14" t="n"/>
      <c r="F63" s="13" t="n"/>
      <c r="G63" s="12" t="n"/>
      <c r="H63" s="12" t="n"/>
      <c r="I63" s="13" t="n"/>
      <c r="J63" s="13" t="n"/>
      <c r="K63" s="13" t="n"/>
      <c r="L63" s="14" t="n"/>
      <c r="M63" s="15">
        <f>IF(L63="","",IFERROR(L63+IFERROR(VLOOKUP(F63,Assumptions!$A$8:$B$13,2,FALSE),Assumptions!$B$4),""))</f>
        <v/>
      </c>
      <c r="N63" s="16">
        <f>IF(OR(L63="",L63&gt;TODAY()),"",IFERROR(TODAY()-L63,""))</f>
        <v/>
      </c>
      <c r="O63" s="8">
        <f>IF(A63="","",IF(K63="Archived","Archived",IF(OR(I63="",K63="",L63="",L63&gt;TODAY()),"Check needed",IF(I63="Unclear","Check needed",IF(K63&lt;&gt;"Checked against source","Check needed",IF(M63="","Check needed",IF(TODAY()&gt;M63,"Review due",IF(TODAY()+Assumptions!$B$5&gt;=M63,"Due soon","Current"))))))))</f>
        <v/>
      </c>
    </row>
    <row r="64" ht="29" customHeight="1">
      <c r="A64" s="12" t="n"/>
      <c r="B64" s="12" t="n"/>
      <c r="C64" s="13" t="n"/>
      <c r="D64" s="12" t="n"/>
      <c r="E64" s="14" t="n"/>
      <c r="F64" s="13" t="n"/>
      <c r="G64" s="12" t="n"/>
      <c r="H64" s="12" t="n"/>
      <c r="I64" s="13" t="n"/>
      <c r="J64" s="13" t="n"/>
      <c r="K64" s="13" t="n"/>
      <c r="L64" s="14" t="n"/>
      <c r="M64" s="17">
        <f>IF(L64="","",IFERROR(L64+IFERROR(VLOOKUP(F64,Assumptions!$A$8:$B$13,2,FALSE),Assumptions!$B$4),""))</f>
        <v/>
      </c>
      <c r="N64" s="18">
        <f>IF(OR(L64="",L64&gt;TODAY()),"",IFERROR(TODAY()-L64,""))</f>
        <v/>
      </c>
      <c r="O64" s="6">
        <f>IF(A64="","",IF(K64="Archived","Archived",IF(OR(I64="",K64="",L64="",L64&gt;TODAY()),"Check needed",IF(I64="Unclear","Check needed",IF(K64&lt;&gt;"Checked against source","Check needed",IF(M64="","Check needed",IF(TODAY()&gt;M64,"Review due",IF(TODAY()+Assumptions!$B$5&gt;=M64,"Due soon","Current"))))))))</f>
        <v/>
      </c>
    </row>
    <row r="65" ht="29" customHeight="1">
      <c r="A65" s="12" t="n"/>
      <c r="B65" s="12" t="n"/>
      <c r="C65" s="13" t="n"/>
      <c r="D65" s="12" t="n"/>
      <c r="E65" s="14" t="n"/>
      <c r="F65" s="13" t="n"/>
      <c r="G65" s="12" t="n"/>
      <c r="H65" s="12" t="n"/>
      <c r="I65" s="13" t="n"/>
      <c r="J65" s="13" t="n"/>
      <c r="K65" s="13" t="n"/>
      <c r="L65" s="14" t="n"/>
      <c r="M65" s="15">
        <f>IF(L65="","",IFERROR(L65+IFERROR(VLOOKUP(F65,Assumptions!$A$8:$B$13,2,FALSE),Assumptions!$B$4),""))</f>
        <v/>
      </c>
      <c r="N65" s="16">
        <f>IF(OR(L65="",L65&gt;TODAY()),"",IFERROR(TODAY()-L65,""))</f>
        <v/>
      </c>
      <c r="O65" s="8">
        <f>IF(A65="","",IF(K65="Archived","Archived",IF(OR(I65="",K65="",L65="",L65&gt;TODAY()),"Check needed",IF(I65="Unclear","Check needed",IF(K65&lt;&gt;"Checked against source","Check needed",IF(M65="","Check needed",IF(TODAY()&gt;M65,"Review due",IF(TODAY()+Assumptions!$B$5&gt;=M65,"Due soon","Current"))))))))</f>
        <v/>
      </c>
    </row>
    <row r="66" ht="29" customHeight="1">
      <c r="A66" s="12" t="n"/>
      <c r="B66" s="12" t="n"/>
      <c r="C66" s="13" t="n"/>
      <c r="D66" s="12" t="n"/>
      <c r="E66" s="14" t="n"/>
      <c r="F66" s="13" t="n"/>
      <c r="G66" s="12" t="n"/>
      <c r="H66" s="12" t="n"/>
      <c r="I66" s="13" t="n"/>
      <c r="J66" s="13" t="n"/>
      <c r="K66" s="13" t="n"/>
      <c r="L66" s="14" t="n"/>
      <c r="M66" s="17">
        <f>IF(L66="","",IFERROR(L66+IFERROR(VLOOKUP(F66,Assumptions!$A$8:$B$13,2,FALSE),Assumptions!$B$4),""))</f>
        <v/>
      </c>
      <c r="N66" s="18">
        <f>IF(OR(L66="",L66&gt;TODAY()),"",IFERROR(TODAY()-L66,""))</f>
        <v/>
      </c>
      <c r="O66" s="6">
        <f>IF(A66="","",IF(K66="Archived","Archived",IF(OR(I66="",K66="",L66="",L66&gt;TODAY()),"Check needed",IF(I66="Unclear","Check needed",IF(K66&lt;&gt;"Checked against source","Check needed",IF(M66="","Check needed",IF(TODAY()&gt;M66,"Review due",IF(TODAY()+Assumptions!$B$5&gt;=M66,"Due soon","Current"))))))))</f>
        <v/>
      </c>
    </row>
    <row r="67" ht="29" customHeight="1">
      <c r="A67" s="12" t="n"/>
      <c r="B67" s="12" t="n"/>
      <c r="C67" s="13" t="n"/>
      <c r="D67" s="12" t="n"/>
      <c r="E67" s="14" t="n"/>
      <c r="F67" s="13" t="n"/>
      <c r="G67" s="12" t="n"/>
      <c r="H67" s="12" t="n"/>
      <c r="I67" s="13" t="n"/>
      <c r="J67" s="13" t="n"/>
      <c r="K67" s="13" t="n"/>
      <c r="L67" s="14" t="n"/>
      <c r="M67" s="15">
        <f>IF(L67="","",IFERROR(L67+IFERROR(VLOOKUP(F67,Assumptions!$A$8:$B$13,2,FALSE),Assumptions!$B$4),""))</f>
        <v/>
      </c>
      <c r="N67" s="16">
        <f>IF(OR(L67="",L67&gt;TODAY()),"",IFERROR(TODAY()-L67,""))</f>
        <v/>
      </c>
      <c r="O67" s="8">
        <f>IF(A67="","",IF(K67="Archived","Archived",IF(OR(I67="",K67="",L67="",L67&gt;TODAY()),"Check needed",IF(I67="Unclear","Check needed",IF(K67&lt;&gt;"Checked against source","Check needed",IF(M67="","Check needed",IF(TODAY()&gt;M67,"Review due",IF(TODAY()+Assumptions!$B$5&gt;=M67,"Due soon","Current"))))))))</f>
        <v/>
      </c>
    </row>
    <row r="68" ht="29" customHeight="1">
      <c r="A68" s="12" t="n"/>
      <c r="B68" s="12" t="n"/>
      <c r="C68" s="13" t="n"/>
      <c r="D68" s="12" t="n"/>
      <c r="E68" s="14" t="n"/>
      <c r="F68" s="13" t="n"/>
      <c r="G68" s="12" t="n"/>
      <c r="H68" s="12" t="n"/>
      <c r="I68" s="13" t="n"/>
      <c r="J68" s="13" t="n"/>
      <c r="K68" s="13" t="n"/>
      <c r="L68" s="14" t="n"/>
      <c r="M68" s="17">
        <f>IF(L68="","",IFERROR(L68+IFERROR(VLOOKUP(F68,Assumptions!$A$8:$B$13,2,FALSE),Assumptions!$B$4),""))</f>
        <v/>
      </c>
      <c r="N68" s="18">
        <f>IF(OR(L68="",L68&gt;TODAY()),"",IFERROR(TODAY()-L68,""))</f>
        <v/>
      </c>
      <c r="O68" s="6">
        <f>IF(A68="","",IF(K68="Archived","Archived",IF(OR(I68="",K68="",L68="",L68&gt;TODAY()),"Check needed",IF(I68="Unclear","Check needed",IF(K68&lt;&gt;"Checked against source","Check needed",IF(M68="","Check needed",IF(TODAY()&gt;M68,"Review due",IF(TODAY()+Assumptions!$B$5&gt;=M68,"Due soon","Current"))))))))</f>
        <v/>
      </c>
    </row>
    <row r="69" ht="29" customHeight="1">
      <c r="A69" s="12" t="n"/>
      <c r="B69" s="12" t="n"/>
      <c r="C69" s="13" t="n"/>
      <c r="D69" s="12" t="n"/>
      <c r="E69" s="14" t="n"/>
      <c r="F69" s="13" t="n"/>
      <c r="G69" s="12" t="n"/>
      <c r="H69" s="12" t="n"/>
      <c r="I69" s="13" t="n"/>
      <c r="J69" s="13" t="n"/>
      <c r="K69" s="13" t="n"/>
      <c r="L69" s="14" t="n"/>
      <c r="M69" s="15">
        <f>IF(L69="","",IFERROR(L69+IFERROR(VLOOKUP(F69,Assumptions!$A$8:$B$13,2,FALSE),Assumptions!$B$4),""))</f>
        <v/>
      </c>
      <c r="N69" s="16">
        <f>IF(OR(L69="",L69&gt;TODAY()),"",IFERROR(TODAY()-L69,""))</f>
        <v/>
      </c>
      <c r="O69" s="8">
        <f>IF(A69="","",IF(K69="Archived","Archived",IF(OR(I69="",K69="",L69="",L69&gt;TODAY()),"Check needed",IF(I69="Unclear","Check needed",IF(K69&lt;&gt;"Checked against source","Check needed",IF(M69="","Check needed",IF(TODAY()&gt;M69,"Review due",IF(TODAY()+Assumptions!$B$5&gt;=M69,"Due soon","Current"))))))))</f>
        <v/>
      </c>
    </row>
    <row r="70" ht="29" customHeight="1">
      <c r="A70" s="12" t="n"/>
      <c r="B70" s="12" t="n"/>
      <c r="C70" s="13" t="n"/>
      <c r="D70" s="12" t="n"/>
      <c r="E70" s="14" t="n"/>
      <c r="F70" s="13" t="n"/>
      <c r="G70" s="12" t="n"/>
      <c r="H70" s="12" t="n"/>
      <c r="I70" s="13" t="n"/>
      <c r="J70" s="13" t="n"/>
      <c r="K70" s="13" t="n"/>
      <c r="L70" s="14" t="n"/>
      <c r="M70" s="17">
        <f>IF(L70="","",IFERROR(L70+IFERROR(VLOOKUP(F70,Assumptions!$A$8:$B$13,2,FALSE),Assumptions!$B$4),""))</f>
        <v/>
      </c>
      <c r="N70" s="18">
        <f>IF(OR(L70="",L70&gt;TODAY()),"",IFERROR(TODAY()-L70,""))</f>
        <v/>
      </c>
      <c r="O70" s="6">
        <f>IF(A70="","",IF(K70="Archived","Archived",IF(OR(I70="",K70="",L70="",L70&gt;TODAY()),"Check needed",IF(I70="Unclear","Check needed",IF(K70&lt;&gt;"Checked against source","Check needed",IF(M70="","Check needed",IF(TODAY()&gt;M70,"Review due",IF(TODAY()+Assumptions!$B$5&gt;=M70,"Due soon","Current"))))))))</f>
        <v/>
      </c>
    </row>
    <row r="71" ht="29" customHeight="1">
      <c r="A71" s="12" t="n"/>
      <c r="B71" s="12" t="n"/>
      <c r="C71" s="13" t="n"/>
      <c r="D71" s="12" t="n"/>
      <c r="E71" s="14" t="n"/>
      <c r="F71" s="13" t="n"/>
      <c r="G71" s="12" t="n"/>
      <c r="H71" s="12" t="n"/>
      <c r="I71" s="13" t="n"/>
      <c r="J71" s="13" t="n"/>
      <c r="K71" s="13" t="n"/>
      <c r="L71" s="14" t="n"/>
      <c r="M71" s="15">
        <f>IF(L71="","",IFERROR(L71+IFERROR(VLOOKUP(F71,Assumptions!$A$8:$B$13,2,FALSE),Assumptions!$B$4),""))</f>
        <v/>
      </c>
      <c r="N71" s="16">
        <f>IF(OR(L71="",L71&gt;TODAY()),"",IFERROR(TODAY()-L71,""))</f>
        <v/>
      </c>
      <c r="O71" s="8">
        <f>IF(A71="","",IF(K71="Archived","Archived",IF(OR(I71="",K71="",L71="",L71&gt;TODAY()),"Check needed",IF(I71="Unclear","Check needed",IF(K71&lt;&gt;"Checked against source","Check needed",IF(M71="","Check needed",IF(TODAY()&gt;M71,"Review due",IF(TODAY()+Assumptions!$B$5&gt;=M71,"Due soon","Current"))))))))</f>
        <v/>
      </c>
    </row>
    <row r="72" ht="29" customHeight="1">
      <c r="A72" s="12" t="n"/>
      <c r="B72" s="12" t="n"/>
      <c r="C72" s="13" t="n"/>
      <c r="D72" s="12" t="n"/>
      <c r="E72" s="14" t="n"/>
      <c r="F72" s="13" t="n"/>
      <c r="G72" s="12" t="n"/>
      <c r="H72" s="12" t="n"/>
      <c r="I72" s="13" t="n"/>
      <c r="J72" s="13" t="n"/>
      <c r="K72" s="13" t="n"/>
      <c r="L72" s="14" t="n"/>
      <c r="M72" s="17">
        <f>IF(L72="","",IFERROR(L72+IFERROR(VLOOKUP(F72,Assumptions!$A$8:$B$13,2,FALSE),Assumptions!$B$4),""))</f>
        <v/>
      </c>
      <c r="N72" s="18">
        <f>IF(OR(L72="",L72&gt;TODAY()),"",IFERROR(TODAY()-L72,""))</f>
        <v/>
      </c>
      <c r="O72" s="6">
        <f>IF(A72="","",IF(K72="Archived","Archived",IF(OR(I72="",K72="",L72="",L72&gt;TODAY()),"Check needed",IF(I72="Unclear","Check needed",IF(K72&lt;&gt;"Checked against source","Check needed",IF(M72="","Check needed",IF(TODAY()&gt;M72,"Review due",IF(TODAY()+Assumptions!$B$5&gt;=M72,"Due soon","Current"))))))))</f>
        <v/>
      </c>
    </row>
    <row r="73" ht="29" customHeight="1">
      <c r="A73" s="12" t="n"/>
      <c r="B73" s="12" t="n"/>
      <c r="C73" s="13" t="n"/>
      <c r="D73" s="12" t="n"/>
      <c r="E73" s="14" t="n"/>
      <c r="F73" s="13" t="n"/>
      <c r="G73" s="12" t="n"/>
      <c r="H73" s="12" t="n"/>
      <c r="I73" s="13" t="n"/>
      <c r="J73" s="13" t="n"/>
      <c r="K73" s="13" t="n"/>
      <c r="L73" s="14" t="n"/>
      <c r="M73" s="15">
        <f>IF(L73="","",IFERROR(L73+IFERROR(VLOOKUP(F73,Assumptions!$A$8:$B$13,2,FALSE),Assumptions!$B$4),""))</f>
        <v/>
      </c>
      <c r="N73" s="16">
        <f>IF(OR(L73="",L73&gt;TODAY()),"",IFERROR(TODAY()-L73,""))</f>
        <v/>
      </c>
      <c r="O73" s="8">
        <f>IF(A73="","",IF(K73="Archived","Archived",IF(OR(I73="",K73="",L73="",L73&gt;TODAY()),"Check needed",IF(I73="Unclear","Check needed",IF(K73&lt;&gt;"Checked against source","Check needed",IF(M73="","Check needed",IF(TODAY()&gt;M73,"Review due",IF(TODAY()+Assumptions!$B$5&gt;=M73,"Due soon","Current"))))))))</f>
        <v/>
      </c>
    </row>
    <row r="74" ht="29" customHeight="1">
      <c r="A74" s="12" t="n"/>
      <c r="B74" s="12" t="n"/>
      <c r="C74" s="13" t="n"/>
      <c r="D74" s="12" t="n"/>
      <c r="E74" s="14" t="n"/>
      <c r="F74" s="13" t="n"/>
      <c r="G74" s="12" t="n"/>
      <c r="H74" s="12" t="n"/>
      <c r="I74" s="13" t="n"/>
      <c r="J74" s="13" t="n"/>
      <c r="K74" s="13" t="n"/>
      <c r="L74" s="14" t="n"/>
      <c r="M74" s="17">
        <f>IF(L74="","",IFERROR(L74+IFERROR(VLOOKUP(F74,Assumptions!$A$8:$B$13,2,FALSE),Assumptions!$B$4),""))</f>
        <v/>
      </c>
      <c r="N74" s="18">
        <f>IF(OR(L74="",L74&gt;TODAY()),"",IFERROR(TODAY()-L74,""))</f>
        <v/>
      </c>
      <c r="O74" s="6">
        <f>IF(A74="","",IF(K74="Archived","Archived",IF(OR(I74="",K74="",L74="",L74&gt;TODAY()),"Check needed",IF(I74="Unclear","Check needed",IF(K74&lt;&gt;"Checked against source","Check needed",IF(M74="","Check needed",IF(TODAY()&gt;M74,"Review due",IF(TODAY()+Assumptions!$B$5&gt;=M74,"Due soon","Current"))))))))</f>
        <v/>
      </c>
    </row>
    <row r="75" ht="29" customHeight="1">
      <c r="A75" s="12" t="n"/>
      <c r="B75" s="12" t="n"/>
      <c r="C75" s="13" t="n"/>
      <c r="D75" s="12" t="n"/>
      <c r="E75" s="14" t="n"/>
      <c r="F75" s="13" t="n"/>
      <c r="G75" s="12" t="n"/>
      <c r="H75" s="12" t="n"/>
      <c r="I75" s="13" t="n"/>
      <c r="J75" s="13" t="n"/>
      <c r="K75" s="13" t="n"/>
      <c r="L75" s="14" t="n"/>
      <c r="M75" s="15">
        <f>IF(L75="","",IFERROR(L75+IFERROR(VLOOKUP(F75,Assumptions!$A$8:$B$13,2,FALSE),Assumptions!$B$4),""))</f>
        <v/>
      </c>
      <c r="N75" s="16">
        <f>IF(OR(L75="",L75&gt;TODAY()),"",IFERROR(TODAY()-L75,""))</f>
        <v/>
      </c>
      <c r="O75" s="8">
        <f>IF(A75="","",IF(K75="Archived","Archived",IF(OR(I75="",K75="",L75="",L75&gt;TODAY()),"Check needed",IF(I75="Unclear","Check needed",IF(K75&lt;&gt;"Checked against source","Check needed",IF(M75="","Check needed",IF(TODAY()&gt;M75,"Review due",IF(TODAY()+Assumptions!$B$5&gt;=M75,"Due soon","Current"))))))))</f>
        <v/>
      </c>
    </row>
    <row r="76" ht="29" customHeight="1">
      <c r="A76" s="12" t="n"/>
      <c r="B76" s="12" t="n"/>
      <c r="C76" s="13" t="n"/>
      <c r="D76" s="12" t="n"/>
      <c r="E76" s="14" t="n"/>
      <c r="F76" s="13" t="n"/>
      <c r="G76" s="12" t="n"/>
      <c r="H76" s="12" t="n"/>
      <c r="I76" s="13" t="n"/>
      <c r="J76" s="13" t="n"/>
      <c r="K76" s="13" t="n"/>
      <c r="L76" s="14" t="n"/>
      <c r="M76" s="17">
        <f>IF(L76="","",IFERROR(L76+IFERROR(VLOOKUP(F76,Assumptions!$A$8:$B$13,2,FALSE),Assumptions!$B$4),""))</f>
        <v/>
      </c>
      <c r="N76" s="18">
        <f>IF(OR(L76="",L76&gt;TODAY()),"",IFERROR(TODAY()-L76,""))</f>
        <v/>
      </c>
      <c r="O76" s="6">
        <f>IF(A76="","",IF(K76="Archived","Archived",IF(OR(I76="",K76="",L76="",L76&gt;TODAY()),"Check needed",IF(I76="Unclear","Check needed",IF(K76&lt;&gt;"Checked against source","Check needed",IF(M76="","Check needed",IF(TODAY()&gt;M76,"Review due",IF(TODAY()+Assumptions!$B$5&gt;=M76,"Due soon","Current"))))))))</f>
        <v/>
      </c>
    </row>
    <row r="77" ht="29" customHeight="1">
      <c r="A77" s="12" t="n"/>
      <c r="B77" s="12" t="n"/>
      <c r="C77" s="13" t="n"/>
      <c r="D77" s="12" t="n"/>
      <c r="E77" s="14" t="n"/>
      <c r="F77" s="13" t="n"/>
      <c r="G77" s="12" t="n"/>
      <c r="H77" s="12" t="n"/>
      <c r="I77" s="13" t="n"/>
      <c r="J77" s="13" t="n"/>
      <c r="K77" s="13" t="n"/>
      <c r="L77" s="14" t="n"/>
      <c r="M77" s="15">
        <f>IF(L77="","",IFERROR(L77+IFERROR(VLOOKUP(F77,Assumptions!$A$8:$B$13,2,FALSE),Assumptions!$B$4),""))</f>
        <v/>
      </c>
      <c r="N77" s="16">
        <f>IF(OR(L77="",L77&gt;TODAY()),"",IFERROR(TODAY()-L77,""))</f>
        <v/>
      </c>
      <c r="O77" s="8">
        <f>IF(A77="","",IF(K77="Archived","Archived",IF(OR(I77="",K77="",L77="",L77&gt;TODAY()),"Check needed",IF(I77="Unclear","Check needed",IF(K77&lt;&gt;"Checked against source","Check needed",IF(M77="","Check needed",IF(TODAY()&gt;M77,"Review due",IF(TODAY()+Assumptions!$B$5&gt;=M77,"Due soon","Current"))))))))</f>
        <v/>
      </c>
    </row>
    <row r="78" ht="29" customHeight="1">
      <c r="A78" s="12" t="n"/>
      <c r="B78" s="12" t="n"/>
      <c r="C78" s="13" t="n"/>
      <c r="D78" s="12" t="n"/>
      <c r="E78" s="14" t="n"/>
      <c r="F78" s="13" t="n"/>
      <c r="G78" s="12" t="n"/>
      <c r="H78" s="12" t="n"/>
      <c r="I78" s="13" t="n"/>
      <c r="J78" s="13" t="n"/>
      <c r="K78" s="13" t="n"/>
      <c r="L78" s="14" t="n"/>
      <c r="M78" s="17">
        <f>IF(L78="","",IFERROR(L78+IFERROR(VLOOKUP(F78,Assumptions!$A$8:$B$13,2,FALSE),Assumptions!$B$4),""))</f>
        <v/>
      </c>
      <c r="N78" s="18">
        <f>IF(OR(L78="",L78&gt;TODAY()),"",IFERROR(TODAY()-L78,""))</f>
        <v/>
      </c>
      <c r="O78" s="6">
        <f>IF(A78="","",IF(K78="Archived","Archived",IF(OR(I78="",K78="",L78="",L78&gt;TODAY()),"Check needed",IF(I78="Unclear","Check needed",IF(K78&lt;&gt;"Checked against source","Check needed",IF(M78="","Check needed",IF(TODAY()&gt;M78,"Review due",IF(TODAY()+Assumptions!$B$5&gt;=M78,"Due soon","Current"))))))))</f>
        <v/>
      </c>
    </row>
    <row r="79" ht="29" customHeight="1">
      <c r="A79" s="12" t="n"/>
      <c r="B79" s="12" t="n"/>
      <c r="C79" s="13" t="n"/>
      <c r="D79" s="12" t="n"/>
      <c r="E79" s="14" t="n"/>
      <c r="F79" s="13" t="n"/>
      <c r="G79" s="12" t="n"/>
      <c r="H79" s="12" t="n"/>
      <c r="I79" s="13" t="n"/>
      <c r="J79" s="13" t="n"/>
      <c r="K79" s="13" t="n"/>
      <c r="L79" s="14" t="n"/>
      <c r="M79" s="15">
        <f>IF(L79="","",IFERROR(L79+IFERROR(VLOOKUP(F79,Assumptions!$A$8:$B$13,2,FALSE),Assumptions!$B$4),""))</f>
        <v/>
      </c>
      <c r="N79" s="16">
        <f>IF(OR(L79="",L79&gt;TODAY()),"",IFERROR(TODAY()-L79,""))</f>
        <v/>
      </c>
      <c r="O79" s="8">
        <f>IF(A79="","",IF(K79="Archived","Archived",IF(OR(I79="",K79="",L79="",L79&gt;TODAY()),"Check needed",IF(I79="Unclear","Check needed",IF(K79&lt;&gt;"Checked against source","Check needed",IF(M79="","Check needed",IF(TODAY()&gt;M79,"Review due",IF(TODAY()+Assumptions!$B$5&gt;=M79,"Due soon","Current"))))))))</f>
        <v/>
      </c>
    </row>
    <row r="80" ht="29" customHeight="1">
      <c r="A80" s="12" t="n"/>
      <c r="B80" s="12" t="n"/>
      <c r="C80" s="13" t="n"/>
      <c r="D80" s="12" t="n"/>
      <c r="E80" s="14" t="n"/>
      <c r="F80" s="13" t="n"/>
      <c r="G80" s="12" t="n"/>
      <c r="H80" s="12" t="n"/>
      <c r="I80" s="13" t="n"/>
      <c r="J80" s="13" t="n"/>
      <c r="K80" s="13" t="n"/>
      <c r="L80" s="14" t="n"/>
      <c r="M80" s="17">
        <f>IF(L80="","",IFERROR(L80+IFERROR(VLOOKUP(F80,Assumptions!$A$8:$B$13,2,FALSE),Assumptions!$B$4),""))</f>
        <v/>
      </c>
      <c r="N80" s="18">
        <f>IF(OR(L80="",L80&gt;TODAY()),"",IFERROR(TODAY()-L80,""))</f>
        <v/>
      </c>
      <c r="O80" s="6">
        <f>IF(A80="","",IF(K80="Archived","Archived",IF(OR(I80="",K80="",L80="",L80&gt;TODAY()),"Check needed",IF(I80="Unclear","Check needed",IF(K80&lt;&gt;"Checked against source","Check needed",IF(M80="","Check needed",IF(TODAY()&gt;M80,"Review due",IF(TODAY()+Assumptions!$B$5&gt;=M80,"Due soon","Current"))))))))</f>
        <v/>
      </c>
    </row>
    <row r="81" ht="29" customHeight="1">
      <c r="A81" s="12" t="n"/>
      <c r="B81" s="12" t="n"/>
      <c r="C81" s="13" t="n"/>
      <c r="D81" s="12" t="n"/>
      <c r="E81" s="14" t="n"/>
      <c r="F81" s="13" t="n"/>
      <c r="G81" s="12" t="n"/>
      <c r="H81" s="12" t="n"/>
      <c r="I81" s="13" t="n"/>
      <c r="J81" s="13" t="n"/>
      <c r="K81" s="13" t="n"/>
      <c r="L81" s="14" t="n"/>
      <c r="M81" s="15">
        <f>IF(L81="","",IFERROR(L81+IFERROR(VLOOKUP(F81,Assumptions!$A$8:$B$13,2,FALSE),Assumptions!$B$4),""))</f>
        <v/>
      </c>
      <c r="N81" s="16">
        <f>IF(OR(L81="",L81&gt;TODAY()),"",IFERROR(TODAY()-L81,""))</f>
        <v/>
      </c>
      <c r="O81" s="8">
        <f>IF(A81="","",IF(K81="Archived","Archived",IF(OR(I81="",K81="",L81="",L81&gt;TODAY()),"Check needed",IF(I81="Unclear","Check needed",IF(K81&lt;&gt;"Checked against source","Check needed",IF(M81="","Check needed",IF(TODAY()&gt;M81,"Review due",IF(TODAY()+Assumptions!$B$5&gt;=M81,"Due soon","Current"))))))))</f>
        <v/>
      </c>
    </row>
    <row r="82" ht="29" customHeight="1">
      <c r="A82" s="12" t="n"/>
      <c r="B82" s="12" t="n"/>
      <c r="C82" s="13" t="n"/>
      <c r="D82" s="12" t="n"/>
      <c r="E82" s="14" t="n"/>
      <c r="F82" s="13" t="n"/>
      <c r="G82" s="12" t="n"/>
      <c r="H82" s="12" t="n"/>
      <c r="I82" s="13" t="n"/>
      <c r="J82" s="13" t="n"/>
      <c r="K82" s="13" t="n"/>
      <c r="L82" s="14" t="n"/>
      <c r="M82" s="17">
        <f>IF(L82="","",IFERROR(L82+IFERROR(VLOOKUP(F82,Assumptions!$A$8:$B$13,2,FALSE),Assumptions!$B$4),""))</f>
        <v/>
      </c>
      <c r="N82" s="18">
        <f>IF(OR(L82="",L82&gt;TODAY()),"",IFERROR(TODAY()-L82,""))</f>
        <v/>
      </c>
      <c r="O82" s="6">
        <f>IF(A82="","",IF(K82="Archived","Archived",IF(OR(I82="",K82="",L82="",L82&gt;TODAY()),"Check needed",IF(I82="Unclear","Check needed",IF(K82&lt;&gt;"Checked against source","Check needed",IF(M82="","Check needed",IF(TODAY()&gt;M82,"Review due",IF(TODAY()+Assumptions!$B$5&gt;=M82,"Due soon","Current"))))))))</f>
        <v/>
      </c>
    </row>
    <row r="83" ht="29" customHeight="1">
      <c r="A83" s="12" t="n"/>
      <c r="B83" s="12" t="n"/>
      <c r="C83" s="13" t="n"/>
      <c r="D83" s="12" t="n"/>
      <c r="E83" s="14" t="n"/>
      <c r="F83" s="13" t="n"/>
      <c r="G83" s="12" t="n"/>
      <c r="H83" s="12" t="n"/>
      <c r="I83" s="13" t="n"/>
      <c r="J83" s="13" t="n"/>
      <c r="K83" s="13" t="n"/>
      <c r="L83" s="14" t="n"/>
      <c r="M83" s="15">
        <f>IF(L83="","",IFERROR(L83+IFERROR(VLOOKUP(F83,Assumptions!$A$8:$B$13,2,FALSE),Assumptions!$B$4),""))</f>
        <v/>
      </c>
      <c r="N83" s="16">
        <f>IF(OR(L83="",L83&gt;TODAY()),"",IFERROR(TODAY()-L83,""))</f>
        <v/>
      </c>
      <c r="O83" s="8">
        <f>IF(A83="","",IF(K83="Archived","Archived",IF(OR(I83="",K83="",L83="",L83&gt;TODAY()),"Check needed",IF(I83="Unclear","Check needed",IF(K83&lt;&gt;"Checked against source","Check needed",IF(M83="","Check needed",IF(TODAY()&gt;M83,"Review due",IF(TODAY()+Assumptions!$B$5&gt;=M83,"Due soon","Current"))))))))</f>
        <v/>
      </c>
    </row>
    <row r="84" ht="29" customHeight="1">
      <c r="A84" s="12" t="n"/>
      <c r="B84" s="12" t="n"/>
      <c r="C84" s="13" t="n"/>
      <c r="D84" s="12" t="n"/>
      <c r="E84" s="14" t="n"/>
      <c r="F84" s="13" t="n"/>
      <c r="G84" s="12" t="n"/>
      <c r="H84" s="12" t="n"/>
      <c r="I84" s="13" t="n"/>
      <c r="J84" s="13" t="n"/>
      <c r="K84" s="13" t="n"/>
      <c r="L84" s="14" t="n"/>
      <c r="M84" s="17">
        <f>IF(L84="","",IFERROR(L84+IFERROR(VLOOKUP(F84,Assumptions!$A$8:$B$13,2,FALSE),Assumptions!$B$4),""))</f>
        <v/>
      </c>
      <c r="N84" s="18">
        <f>IF(OR(L84="",L84&gt;TODAY()),"",IFERROR(TODAY()-L84,""))</f>
        <v/>
      </c>
      <c r="O84" s="6">
        <f>IF(A84="","",IF(K84="Archived","Archived",IF(OR(I84="",K84="",L84="",L84&gt;TODAY()),"Check needed",IF(I84="Unclear","Check needed",IF(K84&lt;&gt;"Checked against source","Check needed",IF(M84="","Check needed",IF(TODAY()&gt;M84,"Review due",IF(TODAY()+Assumptions!$B$5&gt;=M84,"Due soon","Current"))))))))</f>
        <v/>
      </c>
    </row>
    <row r="85" ht="29" customHeight="1">
      <c r="A85" s="12" t="n"/>
      <c r="B85" s="12" t="n"/>
      <c r="C85" s="13" t="n"/>
      <c r="D85" s="12" t="n"/>
      <c r="E85" s="14" t="n"/>
      <c r="F85" s="13" t="n"/>
      <c r="G85" s="12" t="n"/>
      <c r="H85" s="12" t="n"/>
      <c r="I85" s="13" t="n"/>
      <c r="J85" s="13" t="n"/>
      <c r="K85" s="13" t="n"/>
      <c r="L85" s="14" t="n"/>
      <c r="M85" s="15">
        <f>IF(L85="","",IFERROR(L85+IFERROR(VLOOKUP(F85,Assumptions!$A$8:$B$13,2,FALSE),Assumptions!$B$4),""))</f>
        <v/>
      </c>
      <c r="N85" s="16">
        <f>IF(OR(L85="",L85&gt;TODAY()),"",IFERROR(TODAY()-L85,""))</f>
        <v/>
      </c>
      <c r="O85" s="8">
        <f>IF(A85="","",IF(K85="Archived","Archived",IF(OR(I85="",K85="",L85="",L85&gt;TODAY()),"Check needed",IF(I85="Unclear","Check needed",IF(K85&lt;&gt;"Checked against source","Check needed",IF(M85="","Check needed",IF(TODAY()&gt;M85,"Review due",IF(TODAY()+Assumptions!$B$5&gt;=M85,"Due soon","Current"))))))))</f>
        <v/>
      </c>
    </row>
    <row r="86" ht="29" customHeight="1">
      <c r="A86" s="12" t="n"/>
      <c r="B86" s="12" t="n"/>
      <c r="C86" s="13" t="n"/>
      <c r="D86" s="12" t="n"/>
      <c r="E86" s="14" t="n"/>
      <c r="F86" s="13" t="n"/>
      <c r="G86" s="12" t="n"/>
      <c r="H86" s="12" t="n"/>
      <c r="I86" s="13" t="n"/>
      <c r="J86" s="13" t="n"/>
      <c r="K86" s="13" t="n"/>
      <c r="L86" s="14" t="n"/>
      <c r="M86" s="17">
        <f>IF(L86="","",IFERROR(L86+IFERROR(VLOOKUP(F86,Assumptions!$A$8:$B$13,2,FALSE),Assumptions!$B$4),""))</f>
        <v/>
      </c>
      <c r="N86" s="18">
        <f>IF(OR(L86="",L86&gt;TODAY()),"",IFERROR(TODAY()-L86,""))</f>
        <v/>
      </c>
      <c r="O86" s="6">
        <f>IF(A86="","",IF(K86="Archived","Archived",IF(OR(I86="",K86="",L86="",L86&gt;TODAY()),"Check needed",IF(I86="Unclear","Check needed",IF(K86&lt;&gt;"Checked against source","Check needed",IF(M86="","Check needed",IF(TODAY()&gt;M86,"Review due",IF(TODAY()+Assumptions!$B$5&gt;=M86,"Due soon","Current"))))))))</f>
        <v/>
      </c>
    </row>
    <row r="87" ht="29" customHeight="1">
      <c r="A87" s="12" t="n"/>
      <c r="B87" s="12" t="n"/>
      <c r="C87" s="13" t="n"/>
      <c r="D87" s="12" t="n"/>
      <c r="E87" s="14" t="n"/>
      <c r="F87" s="13" t="n"/>
      <c r="G87" s="12" t="n"/>
      <c r="H87" s="12" t="n"/>
      <c r="I87" s="13" t="n"/>
      <c r="J87" s="13" t="n"/>
      <c r="K87" s="13" t="n"/>
      <c r="L87" s="14" t="n"/>
      <c r="M87" s="15">
        <f>IF(L87="","",IFERROR(L87+IFERROR(VLOOKUP(F87,Assumptions!$A$8:$B$13,2,FALSE),Assumptions!$B$4),""))</f>
        <v/>
      </c>
      <c r="N87" s="16">
        <f>IF(OR(L87="",L87&gt;TODAY()),"",IFERROR(TODAY()-L87,""))</f>
        <v/>
      </c>
      <c r="O87" s="8">
        <f>IF(A87="","",IF(K87="Archived","Archived",IF(OR(I87="",K87="",L87="",L87&gt;TODAY()),"Check needed",IF(I87="Unclear","Check needed",IF(K87&lt;&gt;"Checked against source","Check needed",IF(M87="","Check needed",IF(TODAY()&gt;M87,"Review due",IF(TODAY()+Assumptions!$B$5&gt;=M87,"Due soon","Current"))))))))</f>
        <v/>
      </c>
    </row>
    <row r="88" ht="29" customHeight="1">
      <c r="A88" s="12" t="n"/>
      <c r="B88" s="12" t="n"/>
      <c r="C88" s="13" t="n"/>
      <c r="D88" s="12" t="n"/>
      <c r="E88" s="14" t="n"/>
      <c r="F88" s="13" t="n"/>
      <c r="G88" s="12" t="n"/>
      <c r="H88" s="12" t="n"/>
      <c r="I88" s="13" t="n"/>
      <c r="J88" s="13" t="n"/>
      <c r="K88" s="13" t="n"/>
      <c r="L88" s="14" t="n"/>
      <c r="M88" s="17">
        <f>IF(L88="","",IFERROR(L88+IFERROR(VLOOKUP(F88,Assumptions!$A$8:$B$13,2,FALSE),Assumptions!$B$4),""))</f>
        <v/>
      </c>
      <c r="N88" s="18">
        <f>IF(OR(L88="",L88&gt;TODAY()),"",IFERROR(TODAY()-L88,""))</f>
        <v/>
      </c>
      <c r="O88" s="6">
        <f>IF(A88="","",IF(K88="Archived","Archived",IF(OR(I88="",K88="",L88="",L88&gt;TODAY()),"Check needed",IF(I88="Unclear","Check needed",IF(K88&lt;&gt;"Checked against source","Check needed",IF(M88="","Check needed",IF(TODAY()&gt;M88,"Review due",IF(TODAY()+Assumptions!$B$5&gt;=M88,"Due soon","Current"))))))))</f>
        <v/>
      </c>
    </row>
    <row r="89" ht="29" customHeight="1">
      <c r="A89" s="12" t="n"/>
      <c r="B89" s="12" t="n"/>
      <c r="C89" s="13" t="n"/>
      <c r="D89" s="12" t="n"/>
      <c r="E89" s="14" t="n"/>
      <c r="F89" s="13" t="n"/>
      <c r="G89" s="12" t="n"/>
      <c r="H89" s="12" t="n"/>
      <c r="I89" s="13" t="n"/>
      <c r="J89" s="13" t="n"/>
      <c r="K89" s="13" t="n"/>
      <c r="L89" s="14" t="n"/>
      <c r="M89" s="15">
        <f>IF(L89="","",IFERROR(L89+IFERROR(VLOOKUP(F89,Assumptions!$A$8:$B$13,2,FALSE),Assumptions!$B$4),""))</f>
        <v/>
      </c>
      <c r="N89" s="16">
        <f>IF(OR(L89="",L89&gt;TODAY()),"",IFERROR(TODAY()-L89,""))</f>
        <v/>
      </c>
      <c r="O89" s="8">
        <f>IF(A89="","",IF(K89="Archived","Archived",IF(OR(I89="",K89="",L89="",L89&gt;TODAY()),"Check needed",IF(I89="Unclear","Check needed",IF(K89&lt;&gt;"Checked against source","Check needed",IF(M89="","Check needed",IF(TODAY()&gt;M89,"Review due",IF(TODAY()+Assumptions!$B$5&gt;=M89,"Due soon","Current"))))))))</f>
        <v/>
      </c>
    </row>
    <row r="90" ht="29" customHeight="1">
      <c r="A90" s="12" t="n"/>
      <c r="B90" s="12" t="n"/>
      <c r="C90" s="13" t="n"/>
      <c r="D90" s="12" t="n"/>
      <c r="E90" s="14" t="n"/>
      <c r="F90" s="13" t="n"/>
      <c r="G90" s="12" t="n"/>
      <c r="H90" s="12" t="n"/>
      <c r="I90" s="13" t="n"/>
      <c r="J90" s="13" t="n"/>
      <c r="K90" s="13" t="n"/>
      <c r="L90" s="14" t="n"/>
      <c r="M90" s="17">
        <f>IF(L90="","",IFERROR(L90+IFERROR(VLOOKUP(F90,Assumptions!$A$8:$B$13,2,FALSE),Assumptions!$B$4),""))</f>
        <v/>
      </c>
      <c r="N90" s="18">
        <f>IF(OR(L90="",L90&gt;TODAY()),"",IFERROR(TODAY()-L90,""))</f>
        <v/>
      </c>
      <c r="O90" s="6">
        <f>IF(A90="","",IF(K90="Archived","Archived",IF(OR(I90="",K90="",L90="",L90&gt;TODAY()),"Check needed",IF(I90="Unclear","Check needed",IF(K90&lt;&gt;"Checked against source","Check needed",IF(M90="","Check needed",IF(TODAY()&gt;M90,"Review due",IF(TODAY()+Assumptions!$B$5&gt;=M90,"Due soon","Current"))))))))</f>
        <v/>
      </c>
    </row>
    <row r="91" ht="29" customHeight="1">
      <c r="A91" s="12" t="n"/>
      <c r="B91" s="12" t="n"/>
      <c r="C91" s="13" t="n"/>
      <c r="D91" s="12" t="n"/>
      <c r="E91" s="14" t="n"/>
      <c r="F91" s="13" t="n"/>
      <c r="G91" s="12" t="n"/>
      <c r="H91" s="12" t="n"/>
      <c r="I91" s="13" t="n"/>
      <c r="J91" s="13" t="n"/>
      <c r="K91" s="13" t="n"/>
      <c r="L91" s="14" t="n"/>
      <c r="M91" s="15">
        <f>IF(L91="","",IFERROR(L91+IFERROR(VLOOKUP(F91,Assumptions!$A$8:$B$13,2,FALSE),Assumptions!$B$4),""))</f>
        <v/>
      </c>
      <c r="N91" s="16">
        <f>IF(OR(L91="",L91&gt;TODAY()),"",IFERROR(TODAY()-L91,""))</f>
        <v/>
      </c>
      <c r="O91" s="8">
        <f>IF(A91="","",IF(K91="Archived","Archived",IF(OR(I91="",K91="",L91="",L91&gt;TODAY()),"Check needed",IF(I91="Unclear","Check needed",IF(K91&lt;&gt;"Checked against source","Check needed",IF(M91="","Check needed",IF(TODAY()&gt;M91,"Review due",IF(TODAY()+Assumptions!$B$5&gt;=M91,"Due soon","Current"))))))))</f>
        <v/>
      </c>
    </row>
    <row r="92" ht="29" customHeight="1">
      <c r="A92" s="12" t="n"/>
      <c r="B92" s="12" t="n"/>
      <c r="C92" s="13" t="n"/>
      <c r="D92" s="12" t="n"/>
      <c r="E92" s="14" t="n"/>
      <c r="F92" s="13" t="n"/>
      <c r="G92" s="12" t="n"/>
      <c r="H92" s="12" t="n"/>
      <c r="I92" s="13" t="n"/>
      <c r="J92" s="13" t="n"/>
      <c r="K92" s="13" t="n"/>
      <c r="L92" s="14" t="n"/>
      <c r="M92" s="17">
        <f>IF(L92="","",IFERROR(L92+IFERROR(VLOOKUP(F92,Assumptions!$A$8:$B$13,2,FALSE),Assumptions!$B$4),""))</f>
        <v/>
      </c>
      <c r="N92" s="18">
        <f>IF(OR(L92="",L92&gt;TODAY()),"",IFERROR(TODAY()-L92,""))</f>
        <v/>
      </c>
      <c r="O92" s="6">
        <f>IF(A92="","",IF(K92="Archived","Archived",IF(OR(I92="",K92="",L92="",L92&gt;TODAY()),"Check needed",IF(I92="Unclear","Check needed",IF(K92&lt;&gt;"Checked against source","Check needed",IF(M92="","Check needed",IF(TODAY()&gt;M92,"Review due",IF(TODAY()+Assumptions!$B$5&gt;=M92,"Due soon","Current"))))))))</f>
        <v/>
      </c>
    </row>
    <row r="93" ht="29" customHeight="1">
      <c r="A93" s="12" t="n"/>
      <c r="B93" s="12" t="n"/>
      <c r="C93" s="13" t="n"/>
      <c r="D93" s="12" t="n"/>
      <c r="E93" s="14" t="n"/>
      <c r="F93" s="13" t="n"/>
      <c r="G93" s="12" t="n"/>
      <c r="H93" s="12" t="n"/>
      <c r="I93" s="13" t="n"/>
      <c r="J93" s="13" t="n"/>
      <c r="K93" s="13" t="n"/>
      <c r="L93" s="14" t="n"/>
      <c r="M93" s="15">
        <f>IF(L93="","",IFERROR(L93+IFERROR(VLOOKUP(F93,Assumptions!$A$8:$B$13,2,FALSE),Assumptions!$B$4),""))</f>
        <v/>
      </c>
      <c r="N93" s="16">
        <f>IF(OR(L93="",L93&gt;TODAY()),"",IFERROR(TODAY()-L93,""))</f>
        <v/>
      </c>
      <c r="O93" s="8">
        <f>IF(A93="","",IF(K93="Archived","Archived",IF(OR(I93="",K93="",L93="",L93&gt;TODAY()),"Check needed",IF(I93="Unclear","Check needed",IF(K93&lt;&gt;"Checked against source","Check needed",IF(M93="","Check needed",IF(TODAY()&gt;M93,"Review due",IF(TODAY()+Assumptions!$B$5&gt;=M93,"Due soon","Current"))))))))</f>
        <v/>
      </c>
    </row>
    <row r="94" ht="29" customHeight="1">
      <c r="A94" s="12" t="n"/>
      <c r="B94" s="12" t="n"/>
      <c r="C94" s="13" t="n"/>
      <c r="D94" s="12" t="n"/>
      <c r="E94" s="14" t="n"/>
      <c r="F94" s="13" t="n"/>
      <c r="G94" s="12" t="n"/>
      <c r="H94" s="12" t="n"/>
      <c r="I94" s="13" t="n"/>
      <c r="J94" s="13" t="n"/>
      <c r="K94" s="13" t="n"/>
      <c r="L94" s="14" t="n"/>
      <c r="M94" s="17">
        <f>IF(L94="","",IFERROR(L94+IFERROR(VLOOKUP(F94,Assumptions!$A$8:$B$13,2,FALSE),Assumptions!$B$4),""))</f>
        <v/>
      </c>
      <c r="N94" s="18">
        <f>IF(OR(L94="",L94&gt;TODAY()),"",IFERROR(TODAY()-L94,""))</f>
        <v/>
      </c>
      <c r="O94" s="6">
        <f>IF(A94="","",IF(K94="Archived","Archived",IF(OR(I94="",K94="",L94="",L94&gt;TODAY()),"Check needed",IF(I94="Unclear","Check needed",IF(K94&lt;&gt;"Checked against source","Check needed",IF(M94="","Check needed",IF(TODAY()&gt;M94,"Review due",IF(TODAY()+Assumptions!$B$5&gt;=M94,"Due soon","Current"))))))))</f>
        <v/>
      </c>
    </row>
    <row r="95" ht="29" customHeight="1">
      <c r="A95" s="12" t="n"/>
      <c r="B95" s="12" t="n"/>
      <c r="C95" s="13" t="n"/>
      <c r="D95" s="12" t="n"/>
      <c r="E95" s="14" t="n"/>
      <c r="F95" s="13" t="n"/>
      <c r="G95" s="12" t="n"/>
      <c r="H95" s="12" t="n"/>
      <c r="I95" s="13" t="n"/>
      <c r="J95" s="13" t="n"/>
      <c r="K95" s="13" t="n"/>
      <c r="L95" s="14" t="n"/>
      <c r="M95" s="15">
        <f>IF(L95="","",IFERROR(L95+IFERROR(VLOOKUP(F95,Assumptions!$A$8:$B$13,2,FALSE),Assumptions!$B$4),""))</f>
        <v/>
      </c>
      <c r="N95" s="16">
        <f>IF(OR(L95="",L95&gt;TODAY()),"",IFERROR(TODAY()-L95,""))</f>
        <v/>
      </c>
      <c r="O95" s="8">
        <f>IF(A95="","",IF(K95="Archived","Archived",IF(OR(I95="",K95="",L95="",L95&gt;TODAY()),"Check needed",IF(I95="Unclear","Check needed",IF(K95&lt;&gt;"Checked against source","Check needed",IF(M95="","Check needed",IF(TODAY()&gt;M95,"Review due",IF(TODAY()+Assumptions!$B$5&gt;=M95,"Due soon","Current"))))))))</f>
        <v/>
      </c>
    </row>
    <row r="96" ht="29" customHeight="1">
      <c r="A96" s="12" t="n"/>
      <c r="B96" s="12" t="n"/>
      <c r="C96" s="13" t="n"/>
      <c r="D96" s="12" t="n"/>
      <c r="E96" s="14" t="n"/>
      <c r="F96" s="13" t="n"/>
      <c r="G96" s="12" t="n"/>
      <c r="H96" s="12" t="n"/>
      <c r="I96" s="13" t="n"/>
      <c r="J96" s="13" t="n"/>
      <c r="K96" s="13" t="n"/>
      <c r="L96" s="14" t="n"/>
      <c r="M96" s="17">
        <f>IF(L96="","",IFERROR(L96+IFERROR(VLOOKUP(F96,Assumptions!$A$8:$B$13,2,FALSE),Assumptions!$B$4),""))</f>
        <v/>
      </c>
      <c r="N96" s="18">
        <f>IF(OR(L96="",L96&gt;TODAY()),"",IFERROR(TODAY()-L96,""))</f>
        <v/>
      </c>
      <c r="O96" s="6">
        <f>IF(A96="","",IF(K96="Archived","Archived",IF(OR(I96="",K96="",L96="",L96&gt;TODAY()),"Check needed",IF(I96="Unclear","Check needed",IF(K96&lt;&gt;"Checked against source","Check needed",IF(M96="","Check needed",IF(TODAY()&gt;M96,"Review due",IF(TODAY()+Assumptions!$B$5&gt;=M96,"Due soon","Current"))))))))</f>
        <v/>
      </c>
    </row>
    <row r="97" ht="29" customHeight="1">
      <c r="A97" s="12" t="n"/>
      <c r="B97" s="12" t="n"/>
      <c r="C97" s="13" t="n"/>
      <c r="D97" s="12" t="n"/>
      <c r="E97" s="14" t="n"/>
      <c r="F97" s="13" t="n"/>
      <c r="G97" s="12" t="n"/>
      <c r="H97" s="12" t="n"/>
      <c r="I97" s="13" t="n"/>
      <c r="J97" s="13" t="n"/>
      <c r="K97" s="13" t="n"/>
      <c r="L97" s="14" t="n"/>
      <c r="M97" s="15">
        <f>IF(L97="","",IFERROR(L97+IFERROR(VLOOKUP(F97,Assumptions!$A$8:$B$13,2,FALSE),Assumptions!$B$4),""))</f>
        <v/>
      </c>
      <c r="N97" s="16">
        <f>IF(OR(L97="",L97&gt;TODAY()),"",IFERROR(TODAY()-L97,""))</f>
        <v/>
      </c>
      <c r="O97" s="8">
        <f>IF(A97="","",IF(K97="Archived","Archived",IF(OR(I97="",K97="",L97="",L97&gt;TODAY()),"Check needed",IF(I97="Unclear","Check needed",IF(K97&lt;&gt;"Checked against source","Check needed",IF(M97="","Check needed",IF(TODAY()&gt;M97,"Review due",IF(TODAY()+Assumptions!$B$5&gt;=M97,"Due soon","Current"))))))))</f>
        <v/>
      </c>
    </row>
    <row r="98" ht="29" customHeight="1">
      <c r="A98" s="12" t="n"/>
      <c r="B98" s="12" t="n"/>
      <c r="C98" s="13" t="n"/>
      <c r="D98" s="12" t="n"/>
      <c r="E98" s="14" t="n"/>
      <c r="F98" s="13" t="n"/>
      <c r="G98" s="12" t="n"/>
      <c r="H98" s="12" t="n"/>
      <c r="I98" s="13" t="n"/>
      <c r="J98" s="13" t="n"/>
      <c r="K98" s="13" t="n"/>
      <c r="L98" s="14" t="n"/>
      <c r="M98" s="17">
        <f>IF(L98="","",IFERROR(L98+IFERROR(VLOOKUP(F98,Assumptions!$A$8:$B$13,2,FALSE),Assumptions!$B$4),""))</f>
        <v/>
      </c>
      <c r="N98" s="18">
        <f>IF(OR(L98="",L98&gt;TODAY()),"",IFERROR(TODAY()-L98,""))</f>
        <v/>
      </c>
      <c r="O98" s="6">
        <f>IF(A98="","",IF(K98="Archived","Archived",IF(OR(I98="",K98="",L98="",L98&gt;TODAY()),"Check needed",IF(I98="Unclear","Check needed",IF(K98&lt;&gt;"Checked against source","Check needed",IF(M98="","Check needed",IF(TODAY()&gt;M98,"Review due",IF(TODAY()+Assumptions!$B$5&gt;=M98,"Due soon","Current"))))))))</f>
        <v/>
      </c>
    </row>
    <row r="99" ht="29" customHeight="1">
      <c r="A99" s="12" t="n"/>
      <c r="B99" s="12" t="n"/>
      <c r="C99" s="13" t="n"/>
      <c r="D99" s="12" t="n"/>
      <c r="E99" s="14" t="n"/>
      <c r="F99" s="13" t="n"/>
      <c r="G99" s="12" t="n"/>
      <c r="H99" s="12" t="n"/>
      <c r="I99" s="13" t="n"/>
      <c r="J99" s="13" t="n"/>
      <c r="K99" s="13" t="n"/>
      <c r="L99" s="14" t="n"/>
      <c r="M99" s="15">
        <f>IF(L99="","",IFERROR(L99+IFERROR(VLOOKUP(F99,Assumptions!$A$8:$B$13,2,FALSE),Assumptions!$B$4),""))</f>
        <v/>
      </c>
      <c r="N99" s="16">
        <f>IF(OR(L99="",L99&gt;TODAY()),"",IFERROR(TODAY()-L99,""))</f>
        <v/>
      </c>
      <c r="O99" s="8">
        <f>IF(A99="","",IF(K99="Archived","Archived",IF(OR(I99="",K99="",L99="",L99&gt;TODAY()),"Check needed",IF(I99="Unclear","Check needed",IF(K99&lt;&gt;"Checked against source","Check needed",IF(M99="","Check needed",IF(TODAY()&gt;M99,"Review due",IF(TODAY()+Assumptions!$B$5&gt;=M99,"Due soon","Current"))))))))</f>
        <v/>
      </c>
    </row>
    <row r="100" ht="29" customHeight="1">
      <c r="A100" s="12" t="n"/>
      <c r="B100" s="12" t="n"/>
      <c r="C100" s="13" t="n"/>
      <c r="D100" s="12" t="n"/>
      <c r="E100" s="14" t="n"/>
      <c r="F100" s="13" t="n"/>
      <c r="G100" s="12" t="n"/>
      <c r="H100" s="12" t="n"/>
      <c r="I100" s="13" t="n"/>
      <c r="J100" s="13" t="n"/>
      <c r="K100" s="13" t="n"/>
      <c r="L100" s="14" t="n"/>
      <c r="M100" s="17">
        <f>IF(L100="","",IFERROR(L100+IFERROR(VLOOKUP(F100,Assumptions!$A$8:$B$13,2,FALSE),Assumptions!$B$4),""))</f>
        <v/>
      </c>
      <c r="N100" s="18">
        <f>IF(OR(L100="",L100&gt;TODAY()),"",IFERROR(TODAY()-L100,""))</f>
        <v/>
      </c>
      <c r="O100" s="6">
        <f>IF(A100="","",IF(K100="Archived","Archived",IF(OR(I100="",K100="",L100="",L100&gt;TODAY()),"Check needed",IF(I100="Unclear","Check needed",IF(K100&lt;&gt;"Checked against source","Check needed",IF(M100="","Check needed",IF(TODAY()&gt;M100,"Review due",IF(TODAY()+Assumptions!$B$5&gt;=M100,"Due soon","Current"))))))))</f>
        <v/>
      </c>
    </row>
    <row r="101" ht="29" customHeight="1">
      <c r="A101" s="12" t="n"/>
      <c r="B101" s="12" t="n"/>
      <c r="C101" s="13" t="n"/>
      <c r="D101" s="12" t="n"/>
      <c r="E101" s="14" t="n"/>
      <c r="F101" s="13" t="n"/>
      <c r="G101" s="12" t="n"/>
      <c r="H101" s="12" t="n"/>
      <c r="I101" s="13" t="n"/>
      <c r="J101" s="13" t="n"/>
      <c r="K101" s="13" t="n"/>
      <c r="L101" s="14" t="n"/>
      <c r="M101" s="15">
        <f>IF(L101="","",IFERROR(L101+IFERROR(VLOOKUP(F101,Assumptions!$A$8:$B$13,2,FALSE),Assumptions!$B$4),""))</f>
        <v/>
      </c>
      <c r="N101" s="16">
        <f>IF(OR(L101="",L101&gt;TODAY()),"",IFERROR(TODAY()-L101,""))</f>
        <v/>
      </c>
      <c r="O101" s="8">
        <f>IF(A101="","",IF(K101="Archived","Archived",IF(OR(I101="",K101="",L101="",L101&gt;TODAY()),"Check needed",IF(I101="Unclear","Check needed",IF(K101&lt;&gt;"Checked against source","Check needed",IF(M101="","Check needed",IF(TODAY()&gt;M101,"Review due",IF(TODAY()+Assumptions!$B$5&gt;=M101,"Due soon","Current"))))))))</f>
        <v/>
      </c>
    </row>
    <row r="102" ht="29" customHeight="1">
      <c r="A102" s="12" t="n"/>
      <c r="B102" s="12" t="n"/>
      <c r="C102" s="13" t="n"/>
      <c r="D102" s="12" t="n"/>
      <c r="E102" s="14" t="n"/>
      <c r="F102" s="13" t="n"/>
      <c r="G102" s="12" t="n"/>
      <c r="H102" s="12" t="n"/>
      <c r="I102" s="13" t="n"/>
      <c r="J102" s="13" t="n"/>
      <c r="K102" s="13" t="n"/>
      <c r="L102" s="14" t="n"/>
      <c r="M102" s="17">
        <f>IF(L102="","",IFERROR(L102+IFERROR(VLOOKUP(F102,Assumptions!$A$8:$B$13,2,FALSE),Assumptions!$B$4),""))</f>
        <v/>
      </c>
      <c r="N102" s="18">
        <f>IF(OR(L102="",L102&gt;TODAY()),"",IFERROR(TODAY()-L102,""))</f>
        <v/>
      </c>
      <c r="O102" s="6">
        <f>IF(A102="","",IF(K102="Archived","Archived",IF(OR(I102="",K102="",L102="",L102&gt;TODAY()),"Check needed",IF(I102="Unclear","Check needed",IF(K102&lt;&gt;"Checked against source","Check needed",IF(M102="","Check needed",IF(TODAY()&gt;M102,"Review due",IF(TODAY()+Assumptions!$B$5&gt;=M102,"Due soon","Current"))))))))</f>
        <v/>
      </c>
    </row>
    <row r="103" ht="29" customHeight="1">
      <c r="A103" s="12" t="n"/>
      <c r="B103" s="12" t="n"/>
      <c r="C103" s="13" t="n"/>
      <c r="D103" s="12" t="n"/>
      <c r="E103" s="14" t="n"/>
      <c r="F103" s="13" t="n"/>
      <c r="G103" s="12" t="n"/>
      <c r="H103" s="12" t="n"/>
      <c r="I103" s="13" t="n"/>
      <c r="J103" s="13" t="n"/>
      <c r="K103" s="13" t="n"/>
      <c r="L103" s="14" t="n"/>
      <c r="M103" s="15">
        <f>IF(L103="","",IFERROR(L103+IFERROR(VLOOKUP(F103,Assumptions!$A$8:$B$13,2,FALSE),Assumptions!$B$4),""))</f>
        <v/>
      </c>
      <c r="N103" s="16">
        <f>IF(OR(L103="",L103&gt;TODAY()),"",IFERROR(TODAY()-L103,""))</f>
        <v/>
      </c>
      <c r="O103" s="8">
        <f>IF(A103="","",IF(K103="Archived","Archived",IF(OR(I103="",K103="",L103="",L103&gt;TODAY()),"Check needed",IF(I103="Unclear","Check needed",IF(K103&lt;&gt;"Checked against source","Check needed",IF(M103="","Check needed",IF(TODAY()&gt;M103,"Review due",IF(TODAY()+Assumptions!$B$5&gt;=M103,"Due soon","Current"))))))))</f>
        <v/>
      </c>
    </row>
    <row r="104" ht="29" customHeight="1">
      <c r="A104" s="12" t="n"/>
      <c r="B104" s="12" t="n"/>
      <c r="C104" s="13" t="n"/>
      <c r="D104" s="12" t="n"/>
      <c r="E104" s="14" t="n"/>
      <c r="F104" s="13" t="n"/>
      <c r="G104" s="12" t="n"/>
      <c r="H104" s="12" t="n"/>
      <c r="I104" s="13" t="n"/>
      <c r="J104" s="13" t="n"/>
      <c r="K104" s="13" t="n"/>
      <c r="L104" s="14" t="n"/>
      <c r="M104" s="17">
        <f>IF(L104="","",IFERROR(L104+IFERROR(VLOOKUP(F104,Assumptions!$A$8:$B$13,2,FALSE),Assumptions!$B$4),""))</f>
        <v/>
      </c>
      <c r="N104" s="18">
        <f>IF(OR(L104="",L104&gt;TODAY()),"",IFERROR(TODAY()-L104,""))</f>
        <v/>
      </c>
      <c r="O104" s="6">
        <f>IF(A104="","",IF(K104="Archived","Archived",IF(OR(I104="",K104="",L104="",L104&gt;TODAY()),"Check needed",IF(I104="Unclear","Check needed",IF(K104&lt;&gt;"Checked against source","Check needed",IF(M104="","Check needed",IF(TODAY()&gt;M104,"Review due",IF(TODAY()+Assumptions!$B$5&gt;=M104,"Due soon","Current"))))))))</f>
        <v/>
      </c>
    </row>
  </sheetData>
  <autoFilter ref="A4:O104"/>
  <mergeCells count="1">
    <mergeCell ref="A1:O1"/>
  </mergeCells>
  <conditionalFormatting sqref="O5:O104">
    <cfRule type="expression" priority="1" dxfId="0">
      <formula>$O5="Review due"</formula>
    </cfRule>
    <cfRule type="expression" priority="2" dxfId="1">
      <formula>$O5="Check needed"</formula>
    </cfRule>
    <cfRule type="expression" priority="3" dxfId="2">
      <formula>$O5="Due soon"</formula>
    </cfRule>
    <cfRule type="expression" priority="4" dxfId="3">
      <formula>$O5="Current"</formula>
    </cfRule>
  </conditionalFormatting>
  <conditionalFormatting sqref="I5:I104">
    <cfRule type="expression" priority="5" dxfId="1">
      <formula>$I5="Unclear"</formula>
    </cfRule>
  </conditionalFormatting>
  <dataValidations count="5">
    <dataValidation sqref="F5:F104" showDropDown="0" showInputMessage="1" showErrorMessage="1" allowBlank="0" errorTitle="Document type check" error="Select a document type from the Assumptions sheet." promptTitle="Document type" prompt="Choose a document type from the visible list." type="list">
      <formula1>INDIRECT("Assumptions!$A$8:$A$13")</formula1>
    </dataValidation>
    <dataValidation sqref="I5:I104" showDropDown="0" showInputMessage="0" showErrorMessage="1" allowBlank="0" errorTitle="Presence status check" error="Select a presence status from the Assumptions sheet." type="list">
      <formula1>INDIRECT("Assumptions!$D$8:$D$11")</formula1>
    </dataValidation>
    <dataValidation sqref="J5:J104" showDropDown="0" showInputMessage="0" showErrorMessage="1" allowBlank="0" errorTitle="Responsibility check" error="Select a responsibility from the Assumptions sheet." type="list">
      <formula1>INDIRECT("Assumptions!$F$8:$F$11")</formula1>
    </dataValidation>
    <dataValidation sqref="K5:K104" showDropDown="0" showInputMessage="0" showErrorMessage="1" allowBlank="0" errorTitle="Review status check" error="Select a review status from the Assumptions sheet." type="list">
      <formula1>INDIRECT("Assumptions!$H$8:$H$11")</formula1>
    </dataValidation>
    <dataValidation sqref="E5:E104 L5:L104" showDropDown="0" showInputMessage="1" showErrorMessage="1" allowBlank="0" errorTitle="Date check" error="Enter a date within the displayed operational range." promptTitle="Date" prompt="Use MM/DD/YYYY." type="date" operator="between">
      <formula1>DATE(YEAR(TODAY())-30,1,1)</formula1>
      <formula2>DATE(YEAR(TODAY())+5,12,31)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48" customWidth="1" min="3" max="3"/>
    <col width="21" customWidth="1" min="4" max="4"/>
    <col width="3" customWidth="1" min="5" max="5"/>
    <col width="20" customWidth="1" min="6" max="6"/>
    <col width="3" customWidth="1" min="7" max="7"/>
    <col width="27" customWidth="1" min="8" max="8"/>
  </cols>
  <sheetData>
    <row r="1" ht="28" customHeight="1">
      <c r="A1" s="1" t="inlineStr">
        <is>
          <t>Assumptions and Editable Lists</t>
        </is>
      </c>
    </row>
    <row r="2" ht="42" customHeight="1">
      <c r="A2" s="10" t="inlineStr">
        <is>
          <t>Internal scheduling aid only; verify each manager-supplied source form and use approved review procedures.</t>
        </is>
      </c>
    </row>
    <row r="3">
      <c r="A3" s="4" t="inlineStr">
        <is>
          <t>Setting</t>
        </is>
      </c>
      <c r="B3" s="4" t="inlineStr">
        <is>
          <t>Value</t>
        </is>
      </c>
      <c r="C3" s="4" t="inlineStr">
        <is>
          <t>Use</t>
        </is>
      </c>
    </row>
    <row r="4">
      <c r="A4" s="19" t="inlineStr">
        <is>
          <t>Default review interval</t>
        </is>
      </c>
      <c r="B4" s="20" t="n">
        <v>365</v>
      </c>
      <c r="C4" s="19" t="inlineStr">
        <is>
          <t>Days used when a document type has no matching interval.</t>
        </is>
      </c>
    </row>
    <row r="5">
      <c r="A5" s="21" t="inlineStr">
        <is>
          <t>Due-soon window</t>
        </is>
      </c>
      <c r="B5" s="20" t="n">
        <v>30</v>
      </c>
      <c r="C5" s="21" t="inlineStr">
        <is>
          <t>Days before the next review date that prompts a check.</t>
        </is>
      </c>
    </row>
    <row r="6"/>
    <row r="7">
      <c r="A7" s="11" t="inlineStr">
        <is>
          <t>Document type</t>
        </is>
      </c>
      <c r="B7" s="11" t="inlineStr">
        <is>
          <t>Review interval (days)</t>
        </is>
      </c>
      <c r="D7" s="11" t="inlineStr">
        <is>
          <t>Presence status</t>
        </is>
      </c>
      <c r="F7" s="11" t="inlineStr">
        <is>
          <t>Responsibility</t>
        </is>
      </c>
      <c r="H7" s="11" t="inlineStr">
        <is>
          <t>Review status</t>
        </is>
      </c>
    </row>
    <row r="8">
      <c r="A8" s="22" t="inlineStr">
        <is>
          <t>Lease Form</t>
        </is>
      </c>
      <c r="B8" s="20" t="n">
        <v>365</v>
      </c>
      <c r="D8" s="22" t="inlineStr">
        <is>
          <t>Present</t>
        </is>
      </c>
      <c r="F8" s="22" t="inlineStr">
        <is>
          <t>Resident</t>
        </is>
      </c>
      <c r="H8" s="22" t="inlineStr">
        <is>
          <t>Not reviewed</t>
        </is>
      </c>
    </row>
    <row r="9">
      <c r="A9" s="22" t="inlineStr">
        <is>
          <t>Addendum</t>
        </is>
      </c>
      <c r="B9" s="20" t="n">
        <v>365</v>
      </c>
      <c r="D9" s="22" t="inlineStr">
        <is>
          <t>Not found</t>
        </is>
      </c>
      <c r="F9" s="22" t="inlineStr">
        <is>
          <t>Manager</t>
        </is>
      </c>
      <c r="H9" s="22" t="inlineStr">
        <is>
          <t>Checked against source</t>
        </is>
      </c>
    </row>
    <row r="10">
      <c r="A10" s="22" t="inlineStr">
        <is>
          <t>Rules/Policies</t>
        </is>
      </c>
      <c r="B10" s="20" t="n">
        <v>180</v>
      </c>
      <c r="D10" s="22" t="inlineStr">
        <is>
          <t>Unclear</t>
        </is>
      </c>
      <c r="F10" s="22" t="inlineStr">
        <is>
          <t>Shared</t>
        </is>
      </c>
      <c r="H10" s="22" t="inlineStr">
        <is>
          <t>Needs manager review</t>
        </is>
      </c>
    </row>
    <row r="11">
      <c r="A11" s="22" t="inlineStr">
        <is>
          <t>Disclosure</t>
        </is>
      </c>
      <c r="B11" s="20" t="n">
        <v>365</v>
      </c>
      <c r="D11" s="22" t="inlineStr">
        <is>
          <t>Not applicable</t>
        </is>
      </c>
      <c r="F11" s="22" t="inlineStr">
        <is>
          <t>Not stated</t>
        </is>
      </c>
      <c r="H11" s="22" t="inlineStr">
        <is>
          <t>Archived</t>
        </is>
      </c>
    </row>
    <row r="12">
      <c r="A12" s="22" t="inlineStr">
        <is>
          <t>Renewal</t>
        </is>
      </c>
      <c r="B12" s="20" t="n">
        <v>180</v>
      </c>
    </row>
    <row r="13">
      <c r="A13" s="22" t="inlineStr">
        <is>
          <t>Other</t>
        </is>
      </c>
      <c r="B13" s="20" t="n">
        <v>365</v>
      </c>
    </row>
  </sheetData>
  <mergeCells count="1">
    <mergeCell ref="A1:H1"/>
  </mergeCells>
  <dataValidations count="1">
    <dataValidation sqref="B4:B5 B8:B13" showDropDown="0" showInputMessage="1" showErrorMessage="1" allowBlank="0" errorTitle="Interval check" error="Enter a whole number from 0 through 3650." promptTitle="Review interval" prompt="Enter an internal reminder interval in days." type="whole" operator="between">
      <formula1>0</formula1>
      <formula2>3650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2026-09-10T10:06:44Z</dcterms:created>
  <dcterms:modified xmlns:dcterms="http://purl.org/dc/terms/" xmlns:xsi="http://www.w3.org/2001/XMLSchema-instance" xsi:type="dcterms:W3CDTF">2026-09-10T10:06:45+00:00Z</dcterms:modified>
</cp:coreProperties>
</file>