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ease Calendar" sheetId="2" state="visible" r:id="rId2"/>
    <sheet xmlns:r="http://schemas.openxmlformats.org/officeDocument/2006/relationships" name="Assumption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mmm yyyy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1F2D2A"/>
      <sz val="10"/>
    </font>
    <font>
      <name val="Aptos"/>
      <b val="1"/>
      <color rgb="00183B4E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  <fill>
      <patternFill patternType="solid">
        <fgColor rgb="00D56A4A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6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center" vertical="center" wrapText="1"/>
    </xf>
    <xf numFmtId="1" fontId="3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1" fontId="3" fillId="3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FFFFFF"/>
        <sz val="10"/>
      </font>
      <fill>
        <patternFill patternType="solid">
          <fgColor rgb="00D56A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Lease Starts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'Summary'!$D$4:$D$9</f>
            </numRef>
          </cat>
          <val>
            <numRef>
              <f>'Summary'!$E$4:$E$9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Leases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LeaseCommencementTable" displayName="LeaseCommencementTable" ref="A3:K103" headerRowCount="1">
  <autoFilter ref="A3:K103"/>
  <tableColumns count="11">
    <tableColumn id="1" name="Property"/>
    <tableColumn id="2" name="Unit"/>
    <tableColumn id="3" name="Tenancy"/>
    <tableColumn id="4" name="Lease Start Date"/>
    <tableColumn id="5" name="Possession Date"/>
    <tableColumn id="6" name="Preparation Due Date"/>
    <tableColumn id="7" name="Coordination Description"/>
    <tableColumn id="8" name="Assigned Staff"/>
    <tableColumn id="9" name="Status"/>
    <tableColumn id="10" name="Days to Start"/>
    <tableColumn id="11" name="Calendar Alert"/>
  </tableColumns>
</table>
</file>

<file path=xl/tables/table2.xml><?xml version="1.0" encoding="utf-8"?>
<table xmlns="http://schemas.openxmlformats.org/spreadsheetml/2006/main" id="2" name="PlanningSettingsTable" displayName="PlanningSettingsTable" ref="A3:C8" headerRowCount="1">
  <autoFilter ref="A3:C8"/>
  <tableColumns count="3">
    <tableColumn id="1" name="Planning Setting"/>
    <tableColumn id="2" name="Value"/>
    <tableColumn id="3" name="Purpose"/>
  </tableColumns>
</table>
</file>

<file path=xl/tables/table3.xml><?xml version="1.0" encoding="utf-8"?>
<table xmlns="http://schemas.openxmlformats.org/spreadsheetml/2006/main" id="3" name="CalendarStatusTable" displayName="CalendarStatusTable" ref="D3:E9" headerRowCount="1">
  <autoFilter ref="D3:E9"/>
  <tableColumns count="2">
    <tableColumn id="4" name="Status"/>
    <tableColumn id="5" name="Closed for Scheduling?"/>
  </tableColumns>
</table>
</file>

<file path=xl/tables/table4.xml><?xml version="1.0" encoding="utf-8"?>
<table xmlns="http://schemas.openxmlformats.org/spreadsheetml/2006/main" id="4" name="AssignedStaffTable" displayName="AssignedStaffTable" ref="G3:G7" headerRowCount="1">
  <autoFilter ref="G3:G7"/>
  <tableColumns count="1">
    <tableColumn id="7" name="Assigned Staff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/>
  </sheetPr>
  <dimension ref="A1:J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3" customWidth="1" min="3" max="3"/>
    <col width="16" customWidth="1" min="4" max="4"/>
    <col width="14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 ht="28" customHeight="1">
      <c r="A1" s="1" t="inlineStr">
        <is>
          <t>Lease Commencement Calendar Summary</t>
        </is>
      </c>
    </row>
    <row r="2" ht="8" customHeight="1"/>
    <row r="3">
      <c r="A3" s="2" t="inlineStr">
        <is>
          <t>Indicator</t>
        </is>
      </c>
      <c r="B3" s="2" t="inlineStr">
        <is>
          <t>Value</t>
        </is>
      </c>
      <c r="D3" s="2" t="inlineStr">
        <is>
          <t>Month</t>
        </is>
      </c>
      <c r="E3" s="2" t="inlineStr">
        <is>
          <t>Lease Starts</t>
        </is>
      </c>
    </row>
    <row r="4">
      <c r="A4" s="3" t="inlineStr">
        <is>
          <t>As-of Date</t>
        </is>
      </c>
      <c r="B4" s="23">
        <f>IF(Assumptions!$B$4="","",Assumptions!$B$4)</f>
        <v/>
      </c>
      <c r="D4" s="24">
        <f>IF(Assumptions!$B$4="","",DATE(YEAR(Assumptions!$B$4),MONTH(Assumptions!$B$4),1))</f>
        <v/>
      </c>
      <c r="E4" s="6">
        <f>IF($D4="","",COUNTIFS('Lease Calendar'!$D$4:$D$103,"&gt;="&amp;$D4,'Lease Calendar'!$D$4:$D$103,"&lt;"&amp;DATE(YEAR($D4),MONTH($D4)+1,1),'Lease Calendar'!$I$4:$I$103,"&lt;&gt;Canceled"))</f>
        <v/>
      </c>
    </row>
    <row r="5">
      <c r="A5" s="7" t="inlineStr">
        <is>
          <t>Entered Lease Records</t>
        </is>
      </c>
      <c r="B5" s="8">
        <f>COUNTIF('Lease Calendar'!$A$4:$A$103,"&lt;&gt;")</f>
        <v/>
      </c>
      <c r="D5" s="25">
        <f>IF($D4="","",DATE(YEAR($D4),MONTH($D4)+1,1))</f>
        <v/>
      </c>
      <c r="E5" s="10">
        <f>IF($D5="","",COUNTIFS('Lease Calendar'!$D$4:$D$103,"&gt;="&amp;$D5,'Lease Calendar'!$D$4:$D$103,"&lt;"&amp;DATE(YEAR($D5),MONTH($D5)+1,1),'Lease Calendar'!$I$4:$I$103,"&lt;&gt;Canceled"))</f>
        <v/>
      </c>
    </row>
    <row r="6">
      <c r="A6" s="3" t="inlineStr">
        <is>
          <t>Starts in Planning Window</t>
        </is>
      </c>
      <c r="B6" s="11">
        <f>IF(OR(Assumptions!$B$4="",Assumptions!$B$5=""),"",COUNTIFS('Lease Calendar'!$A$4:$A$103,"&lt;&gt;",'Lease Calendar'!$D$4:$D$103,"&gt;="&amp;Assumptions!$B$4,'Lease Calendar'!$D$4:$D$103,"&lt;="&amp;Assumptions!$B$4+Assumptions!$B$5,'Lease Calendar'!$I$4:$I$103,"&lt;&gt;Canceled"))</f>
        <v/>
      </c>
      <c r="D6" s="24">
        <f>IF($D5="","",DATE(YEAR($D5),MONTH($D5)+1,1))</f>
        <v/>
      </c>
      <c r="E6" s="6">
        <f>IF($D6="","",COUNTIFS('Lease Calendar'!$D$4:$D$103,"&gt;="&amp;$D6,'Lease Calendar'!$D$4:$D$103,"&lt;"&amp;DATE(YEAR($D6),MONTH($D6)+1,1),'Lease Calendar'!$I$4:$I$103,"&lt;&gt;Canceled"))</f>
        <v/>
      </c>
    </row>
    <row r="7">
      <c r="A7" s="7" t="inlineStr">
        <is>
          <t>Starts in Due-Soon Window</t>
        </is>
      </c>
      <c r="B7" s="8">
        <f>IF(OR(Assumptions!$B$4="",Assumptions!$B$6=""),"",COUNTIFS('Lease Calendar'!$A$4:$A$103,"&lt;&gt;",'Lease Calendar'!$D$4:$D$103,"&gt;="&amp;Assumptions!$B$4,'Lease Calendar'!$D$4:$D$103,"&lt;="&amp;Assumptions!$B$4+Assumptions!$B$6,'Lease Calendar'!$I$4:$I$103,"&lt;&gt;Canceled"))</f>
        <v/>
      </c>
      <c r="D7" s="25">
        <f>IF($D6="","",DATE(YEAR($D6),MONTH($D6)+1,1))</f>
        <v/>
      </c>
      <c r="E7" s="10">
        <f>IF($D7="","",COUNTIFS('Lease Calendar'!$D$4:$D$103,"&gt;="&amp;$D7,'Lease Calendar'!$D$4:$D$103,"&lt;"&amp;DATE(YEAR($D7),MONTH($D7)+1,1),'Lease Calendar'!$I$4:$I$103,"&lt;&gt;Canceled"))</f>
        <v/>
      </c>
    </row>
    <row r="8">
      <c r="A8" s="3" t="inlineStr">
        <is>
          <t>Possessions in Planning Window</t>
        </is>
      </c>
      <c r="B8" s="11">
        <f>IF(OR(Assumptions!$B$4="",Assumptions!$B$5=""),"",COUNTIFS('Lease Calendar'!$A$4:$A$103,"&lt;&gt;",'Lease Calendar'!$E$4:$E$103,"&gt;="&amp;Assumptions!$B$4,'Lease Calendar'!$E$4:$E$103,"&lt;="&amp;Assumptions!$B$4+Assumptions!$B$5,'Lease Calendar'!$I$4:$I$103,"&lt;&gt;Canceled"))</f>
        <v/>
      </c>
      <c r="D8" s="24">
        <f>IF($D7="","",DATE(YEAR($D7),MONTH($D7)+1,1))</f>
        <v/>
      </c>
      <c r="E8" s="6">
        <f>IF($D8="","",COUNTIFS('Lease Calendar'!$D$4:$D$103,"&gt;="&amp;$D8,'Lease Calendar'!$D$4:$D$103,"&lt;"&amp;DATE(YEAR($D8),MONTH($D8)+1,1),'Lease Calendar'!$I$4:$I$103,"&lt;&gt;Canceled"))</f>
        <v/>
      </c>
    </row>
    <row r="9">
      <c r="A9" s="7" t="inlineStr">
        <is>
          <t>Preparation Overdue</t>
        </is>
      </c>
      <c r="B9" s="8">
        <f>IF(Assumptions!$B$4="","",COUNTIFS('Lease Calendar'!$A$4:$A$103,"&lt;&gt;",'Lease Calendar'!$F$4:$F$103,"&lt;&gt;",'Lease Calendar'!$F$4:$F$103,"&lt;"&amp;Assumptions!$B$4,'Lease Calendar'!$I$4:$I$103,"&lt;&gt;Possession Complete",'Lease Calendar'!$I$4:$I$103,"&lt;&gt;Canceled"))</f>
        <v/>
      </c>
      <c r="D9" s="25">
        <f>IF($D8="","",DATE(YEAR($D8),MONTH($D8)+1,1))</f>
        <v/>
      </c>
      <c r="E9" s="10">
        <f>IF($D9="","",COUNTIFS('Lease Calendar'!$D$4:$D$103,"&gt;="&amp;$D9,'Lease Calendar'!$D$4:$D$103,"&lt;"&amp;DATE(YEAR($D9),MONTH($D9)+1,1),'Lease Calendar'!$I$4:$I$103,"&lt;&gt;Canceled"))</f>
        <v/>
      </c>
    </row>
    <row r="10">
      <c r="A10" s="3" t="inlineStr">
        <is>
          <t>Ready for Move-In</t>
        </is>
      </c>
      <c r="B10" s="11">
        <f>COUNTIF('Lease Calendar'!$I$4:$I$103,"Ready for Move-In")</f>
        <v/>
      </c>
    </row>
    <row r="11">
      <c r="A11" s="7" t="inlineStr">
        <is>
          <t>Needs Human Check</t>
        </is>
      </c>
      <c r="B11" s="8">
        <f>COUNTIFS('Lease Calendar'!$K$4:$K$103,"&lt;&gt;",'Lease Calendar'!$K$4:$K$103,"&lt;&gt;On schedule",'Lease Calendar'!$K$4:$K$103,"&lt;&gt;Ready",'Lease Calendar'!$K$4:$K$103,"&lt;&gt;Closed")</f>
        <v/>
      </c>
    </row>
    <row r="12">
      <c r="A12" s="3" t="inlineStr">
        <is>
          <t>Unassigned Staff</t>
        </is>
      </c>
      <c r="B12" s="11">
        <f>COUNTIFS('Lease Calendar'!$A$4:$A$103,"&lt;&gt;",'Lease Calendar'!$H$4:$H$103,"")</f>
        <v/>
      </c>
    </row>
    <row r="13"/>
    <row r="14">
      <c r="A14" s="2" t="inlineStr">
        <is>
          <t>Status</t>
        </is>
      </c>
      <c r="B14" s="2" t="inlineStr">
        <is>
          <t>Count</t>
        </is>
      </c>
    </row>
    <row r="15">
      <c r="A15" s="3">
        <f>IF(Assumptions!$D$4="","",Assumptions!$D$4)</f>
        <v/>
      </c>
      <c r="B15" s="11">
        <f>IF($A15="","",COUNTIF('Lease Calendar'!$I$4:$I$103,$A15))</f>
        <v/>
      </c>
    </row>
    <row r="16">
      <c r="A16" s="7">
        <f>IF(Assumptions!$D$5="","",Assumptions!$D$5)</f>
        <v/>
      </c>
      <c r="B16" s="8">
        <f>IF($A16="","",COUNTIF('Lease Calendar'!$I$4:$I$103,$A16))</f>
        <v/>
      </c>
    </row>
    <row r="17">
      <c r="A17" s="3">
        <f>IF(Assumptions!$D$6="","",Assumptions!$D$6)</f>
        <v/>
      </c>
      <c r="B17" s="11">
        <f>IF($A17="","",COUNTIF('Lease Calendar'!$I$4:$I$103,$A17))</f>
        <v/>
      </c>
    </row>
    <row r="18">
      <c r="A18" s="7">
        <f>IF(Assumptions!$D$7="","",Assumptions!$D$7)</f>
        <v/>
      </c>
      <c r="B18" s="8">
        <f>IF($A18="","",COUNTIF('Lease Calendar'!$I$4:$I$103,$A18))</f>
        <v/>
      </c>
    </row>
    <row r="19">
      <c r="A19" s="3">
        <f>IF(Assumptions!$D$8="","",Assumptions!$D$8)</f>
        <v/>
      </c>
      <c r="B19" s="11">
        <f>IF($A19="","",COUNTIF('Lease Calendar'!$I$4:$I$103,$A19))</f>
        <v/>
      </c>
    </row>
    <row r="20">
      <c r="A20" s="7">
        <f>IF(Assumptions!$D$9="","",Assumptions!$D$9)</f>
        <v/>
      </c>
      <c r="B20" s="8">
        <f>IF($A20="","",COUNTIF('Lease Calendar'!$I$4:$I$103,$A20))</f>
        <v/>
      </c>
    </row>
    <row r="21">
      <c r="A21" s="3" t="inlineStr">
        <is>
          <t>Listed Status Total</t>
        </is>
      </c>
      <c r="B21" s="12">
        <f>SUM(B15:B20)</f>
        <v/>
      </c>
    </row>
  </sheetData>
  <mergeCells count="1">
    <mergeCell ref="A1:J1"/>
  </mergeCells>
  <conditionalFormatting sqref="B9">
    <cfRule type="expression" priority="1" dxfId="0" stopIfTrue="1">
      <formula>B9&gt;0</formula>
    </cfRule>
  </conditionalFormatting>
  <conditionalFormatting sqref="B11:B12">
    <cfRule type="expression" priority="2" dxfId="0" stopIfTrue="1">
      <formula>B11&gt;0</formula>
    </cfRule>
  </conditionalFormatting>
  <conditionalFormatting sqref="B10">
    <cfRule type="expression" priority="3" dxfId="1" stopIfTrue="1">
      <formula>B10&gt;0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7A68"/>
    <outlinePr summaryBelow="1" summaryRight="1"/>
    <pageSetUpPr/>
  </sheetPr>
  <dimension ref="A1:P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20" customWidth="1" min="2" max="2"/>
    <col width="29" customWidth="1" min="3" max="3"/>
    <col width="15" customWidth="1" min="4" max="4"/>
    <col width="15" customWidth="1" min="5" max="5"/>
    <col width="17" customWidth="1" min="6" max="6"/>
    <col width="38" customWidth="1" min="7" max="7"/>
    <col width="31" customWidth="1" min="8" max="8"/>
    <col width="22" customWidth="1" min="9" max="9"/>
    <col width="13" customWidth="1" min="10" max="10"/>
    <col width="23" customWidth="1" min="11" max="11"/>
    <col hidden="1" width="13" customWidth="1" min="14" max="14"/>
    <col hidden="1" width="13" customWidth="1" min="15" max="15"/>
    <col hidden="1" width="13" customWidth="1" min="16" max="16"/>
  </cols>
  <sheetData>
    <row r="1" ht="28" customHeight="1">
      <c r="A1" s="1" t="inlineStr">
        <is>
          <t>Lease Commencement Calendar — Fictional Sample</t>
        </is>
      </c>
    </row>
    <row r="2" ht="8" customHeight="1"/>
    <row r="3" ht="34" customHeight="1">
      <c r="A3" s="13" t="inlineStr">
        <is>
          <t>Property</t>
        </is>
      </c>
      <c r="B3" s="13" t="inlineStr">
        <is>
          <t>Unit</t>
        </is>
      </c>
      <c r="C3" s="13" t="inlineStr">
        <is>
          <t>Tenancy</t>
        </is>
      </c>
      <c r="D3" s="13" t="inlineStr">
        <is>
          <t>Lease Start Date</t>
        </is>
      </c>
      <c r="E3" s="13" t="inlineStr">
        <is>
          <t>Possession Date</t>
        </is>
      </c>
      <c r="F3" s="13" t="inlineStr">
        <is>
          <t>Preparation Due Date</t>
        </is>
      </c>
      <c r="G3" s="13" t="inlineStr">
        <is>
          <t>Coordination Description</t>
        </is>
      </c>
      <c r="H3" s="13" t="inlineStr">
        <is>
          <t>Assigned Staff</t>
        </is>
      </c>
      <c r="I3" s="13" t="inlineStr">
        <is>
          <t>Status</t>
        </is>
      </c>
      <c r="J3" s="13" t="inlineStr">
        <is>
          <t>Days to Start</t>
        </is>
      </c>
      <c r="K3" s="13" t="inlineStr">
        <is>
          <t>Calendar Alert</t>
        </is>
      </c>
    </row>
    <row r="4" ht="31" customHeight="1">
      <c r="A4" s="14" t="inlineStr">
        <is>
          <t>Cedar Court (Fictional)</t>
        </is>
      </c>
      <c r="B4" s="14" t="inlineStr">
        <is>
          <t>Unit 101 (Fictional)</t>
        </is>
      </c>
      <c r="C4" s="14" t="inlineStr">
        <is>
          <t>Bluebird Household (Fictional)</t>
        </is>
      </c>
      <c r="D4" s="26" t="n">
        <v>46280</v>
      </c>
      <c r="E4" s="26" t="n">
        <v>46280</v>
      </c>
      <c r="F4" s="26" t="n">
        <v>46277</v>
      </c>
      <c r="G4" s="14" t="inlineStr">
        <is>
          <t>Confirm key packet and move-in appointment.</t>
        </is>
      </c>
      <c r="H4" s="14" t="inlineStr">
        <is>
          <t>Avery Example (Fictional)</t>
        </is>
      </c>
      <c r="I4" s="16" t="inlineStr">
        <is>
          <t>Ready for Move-In</t>
        </is>
      </c>
      <c r="J4" s="11">
        <f>IF($D4="","",$D4-Assumptions!$B$4)</f>
        <v/>
      </c>
      <c r="K4" s="17">
        <f>IF(COUNTA($A4:$I4)=0,"",IF($A4="","Check property",IFERROR(IF(OR($D4="",$E4="",$F4=""),"Check missing date",IF($E4&gt;$D4,"Check possession date",IF($F4&gt;$E4,"Check prep date",IF($H4="","Assign staff",IF(VLOOKUP($I4,Assumptions!$D$4:$E$9,2,FALSE)="Yes","Closed",IF($I4="On Hold","Review on hold",IF($I4="Ready for Move-In","Ready",IF(OR(Assumptions!$B$4="",Assumptions!$B$6=""),"Check assumptions",IF($F4&lt;Assumptions!$B$4,"Prep overdue",IF($F4&lt;=Assumptions!$B$4+Assumptions!$B$6,"Prep due soon","On schedule")))))))))),"Check status")))</f>
        <v/>
      </c>
      <c r="N4">
        <f>IF(Assumptions!$D$4="","",Assumptions!$D$4)</f>
        <v/>
      </c>
      <c r="O4">
        <f>IF(Assumptions!$G$4="","",Assumptions!$G$4)</f>
        <v/>
      </c>
      <c r="P4">
        <f>Assumptions!$B$7</f>
        <v/>
      </c>
    </row>
    <row r="5" ht="31" customHeight="1">
      <c r="A5" s="14" t="inlineStr">
        <is>
          <t>Harbor Flats (Fictional)</t>
        </is>
      </c>
      <c r="B5" s="14" t="inlineStr">
        <is>
          <t>Unit A2 (Fictional)</t>
        </is>
      </c>
      <c r="C5" s="14" t="inlineStr">
        <is>
          <t>Sunbeam Household (Fictional)</t>
        </is>
      </c>
      <c r="D5" s="26" t="n">
        <v>46287</v>
      </c>
      <c r="E5" s="26" t="n">
        <v>46286</v>
      </c>
      <c r="F5" s="26" t="n">
        <v>46281</v>
      </c>
      <c r="G5" s="14" t="inlineStr">
        <is>
          <t>Review the turnover punch list.</t>
        </is>
      </c>
      <c r="H5" s="14" t="inlineStr">
        <is>
          <t>Jordan Sample (Fictional)</t>
        </is>
      </c>
      <c r="I5" s="16" t="inlineStr">
        <is>
          <t>Prep in Progress</t>
        </is>
      </c>
      <c r="J5" s="8">
        <f>IF($D5="","",$D5-Assumptions!$B$4)</f>
        <v/>
      </c>
      <c r="K5" s="18">
        <f>IF(COUNTA($A5:$I5)=0,"",IF($A5="","Check property",IFERROR(IF(OR($D5="",$E5="",$F5=""),"Check missing date",IF($E5&gt;$D5,"Check possession date",IF($F5&gt;$E5,"Check prep date",IF($H5="","Assign staff",IF(VLOOKUP($I5,Assumptions!$D$4:$E$9,2,FALSE)="Yes","Closed",IF($I5="On Hold","Review on hold",IF($I5="Ready for Move-In","Ready",IF(OR(Assumptions!$B$4="",Assumptions!$B$6=""),"Check assumptions",IF($F5&lt;Assumptions!$B$4,"Prep overdue",IF($F5&lt;=Assumptions!$B$4+Assumptions!$B$6,"Prep due soon","On schedule")))))))))),"Check status")))</f>
        <v/>
      </c>
      <c r="N5">
        <f>IF(Assumptions!$D$5="","",Assumptions!$D$5)</f>
        <v/>
      </c>
      <c r="O5">
        <f>IF(Assumptions!$G$5="","",Assumptions!$G$5)</f>
        <v/>
      </c>
      <c r="P5">
        <f>Assumptions!$B$8</f>
        <v/>
      </c>
    </row>
    <row r="6" ht="31" customHeight="1">
      <c r="A6" s="14" t="inlineStr">
        <is>
          <t>Maple Homes (Fictional)</t>
        </is>
      </c>
      <c r="B6" s="14" t="inlineStr">
        <is>
          <t>Unit M3 (Fictional)</t>
        </is>
      </c>
      <c r="C6" s="14" t="inlineStr">
        <is>
          <t>Meadow Household (Fictional)</t>
        </is>
      </c>
      <c r="D6" s="26" t="n">
        <v>46300</v>
      </c>
      <c r="E6" s="26" t="n">
        <v>46300</v>
      </c>
      <c r="F6" s="26" t="n">
        <v>46293</v>
      </c>
      <c r="G6" s="14" t="inlineStr">
        <is>
          <t>Coordinate the mailbox label and key count.</t>
        </is>
      </c>
      <c r="H6" s="14" t="inlineStr">
        <is>
          <t>Morgan Placeholder (Fictional)</t>
        </is>
      </c>
      <c r="I6" s="16" t="inlineStr">
        <is>
          <t>Planned</t>
        </is>
      </c>
      <c r="J6" s="11">
        <f>IF($D6="","",$D6-Assumptions!$B$4)</f>
        <v/>
      </c>
      <c r="K6" s="17">
        <f>IF(COUNTA($A6:$I6)=0,"",IF($A6="","Check property",IFERROR(IF(OR($D6="",$E6="",$F6=""),"Check missing date",IF($E6&gt;$D6,"Check possession date",IF($F6&gt;$E6,"Check prep date",IF($H6="","Assign staff",IF(VLOOKUP($I6,Assumptions!$D$4:$E$9,2,FALSE)="Yes","Closed",IF($I6="On Hold","Review on hold",IF($I6="Ready for Move-In","Ready",IF(OR(Assumptions!$B$4="",Assumptions!$B$6=""),"Check assumptions",IF($F6&lt;Assumptions!$B$4,"Prep overdue",IF($F6&lt;=Assumptions!$B$4+Assumptions!$B$6,"Prep due soon","On schedule")))))))))),"Check status")))</f>
        <v/>
      </c>
      <c r="N6">
        <f>IF(Assumptions!$D$6="","",Assumptions!$D$6)</f>
        <v/>
      </c>
      <c r="O6">
        <f>IF(Assumptions!$G$6="","",Assumptions!$G$6)</f>
        <v/>
      </c>
    </row>
    <row r="7" ht="31" customHeight="1">
      <c r="A7" s="14" t="inlineStr">
        <is>
          <t>Juniper Place (Fictional)</t>
        </is>
      </c>
      <c r="B7" s="14" t="inlineStr">
        <is>
          <t>Unit J1 (Fictional)</t>
        </is>
      </c>
      <c r="C7" s="14" t="inlineStr">
        <is>
          <t>Cloudberry Household (Fictional)</t>
        </is>
      </c>
      <c r="D7" s="26" t="n">
        <v>46271</v>
      </c>
      <c r="E7" s="26" t="n">
        <v>46271</v>
      </c>
      <c r="F7" s="26" t="n">
        <v>46265</v>
      </c>
      <c r="G7" s="14" t="inlineStr">
        <is>
          <t>Close the completed possession checklist.</t>
        </is>
      </c>
      <c r="H7" s="14" t="inlineStr">
        <is>
          <t>Casey Demo (Fictional)</t>
        </is>
      </c>
      <c r="I7" s="16" t="inlineStr">
        <is>
          <t>Possession Complete</t>
        </is>
      </c>
      <c r="J7" s="8">
        <f>IF($D7="","",$D7-Assumptions!$B$4)</f>
        <v/>
      </c>
      <c r="K7" s="18">
        <f>IF(COUNTA($A7:$I7)=0,"",IF($A7="","Check property",IFERROR(IF(OR($D7="",$E7="",$F7=""),"Check missing date",IF($E7&gt;$D7,"Check possession date",IF($F7&gt;$E7,"Check prep date",IF($H7="","Assign staff",IF(VLOOKUP($I7,Assumptions!$D$4:$E$9,2,FALSE)="Yes","Closed",IF($I7="On Hold","Review on hold",IF($I7="Ready for Move-In","Ready",IF(OR(Assumptions!$B$4="",Assumptions!$B$6=""),"Check assumptions",IF($F7&lt;Assumptions!$B$4,"Prep overdue",IF($F7&lt;=Assumptions!$B$4+Assumptions!$B$6,"Prep due soon","On schedule")))))))))),"Check status")))</f>
        <v/>
      </c>
      <c r="N7">
        <f>IF(Assumptions!$D$7="","",Assumptions!$D$7)</f>
        <v/>
      </c>
      <c r="O7">
        <f>IF(Assumptions!$G$7="","",Assumptions!$G$7)</f>
        <v/>
      </c>
    </row>
    <row r="8" ht="31" customHeight="1">
      <c r="A8" s="14" t="inlineStr">
        <is>
          <t>Cedar Court (Fictional)</t>
        </is>
      </c>
      <c r="B8" s="14" t="inlineStr">
        <is>
          <t>Unit 204 (Fictional)</t>
        </is>
      </c>
      <c r="C8" s="14" t="inlineStr">
        <is>
          <t>Starlight Household (Fictional)</t>
        </is>
      </c>
      <c r="D8" s="26" t="n">
        <v>46315</v>
      </c>
      <c r="E8" s="26" t="n">
        <v>46316</v>
      </c>
      <c r="F8" s="26" t="n">
        <v>46305</v>
      </c>
      <c r="G8" s="14" t="inlineStr">
        <is>
          <t>Human check: possession is entered after the lease start.</t>
        </is>
      </c>
      <c r="H8" s="14" t="inlineStr">
        <is>
          <t>Avery Example (Fictional)</t>
        </is>
      </c>
      <c r="I8" s="16" t="inlineStr">
        <is>
          <t>Planned</t>
        </is>
      </c>
      <c r="J8" s="11">
        <f>IF($D8="","",$D8-Assumptions!$B$4)</f>
        <v/>
      </c>
      <c r="K8" s="17">
        <f>IF(COUNTA($A8:$I8)=0,"",IF($A8="","Check property",IFERROR(IF(OR($D8="",$E8="",$F8=""),"Check missing date",IF($E8&gt;$D8,"Check possession date",IF($F8&gt;$E8,"Check prep date",IF($H8="","Assign staff",IF(VLOOKUP($I8,Assumptions!$D$4:$E$9,2,FALSE)="Yes","Closed",IF($I8="On Hold","Review on hold",IF($I8="Ready for Move-In","Ready",IF(OR(Assumptions!$B$4="",Assumptions!$B$6=""),"Check assumptions",IF($F8&lt;Assumptions!$B$4,"Prep overdue",IF($F8&lt;=Assumptions!$B$4+Assumptions!$B$6,"Prep due soon","On schedule")))))))))),"Check status")))</f>
        <v/>
      </c>
      <c r="N8">
        <f>IF(Assumptions!$D$8="","",Assumptions!$D$8)</f>
        <v/>
      </c>
    </row>
    <row r="9" ht="31" customHeight="1">
      <c r="A9" s="14" t="inlineStr">
        <is>
          <t>Harbor Flats (Fictional)</t>
        </is>
      </c>
      <c r="B9" s="14" t="inlineStr">
        <is>
          <t>Unit B4 (Fictional)</t>
        </is>
      </c>
      <c r="C9" s="14" t="inlineStr">
        <is>
          <t>Willow Household (Fictional)</t>
        </is>
      </c>
      <c r="D9" s="26" t="n">
        <v>46283</v>
      </c>
      <c r="E9" s="26" t="n">
        <v>46283</v>
      </c>
      <c r="F9" s="26" t="n">
        <v>46274</v>
      </c>
      <c r="G9" s="14" t="inlineStr">
        <is>
          <t>Verify final cleaning and key labeling.</t>
        </is>
      </c>
      <c r="H9" s="14" t="inlineStr">
        <is>
          <t>Jordan Sample (Fictional)</t>
        </is>
      </c>
      <c r="I9" s="16" t="inlineStr">
        <is>
          <t>Planned</t>
        </is>
      </c>
      <c r="J9" s="8">
        <f>IF($D9="","",$D9-Assumptions!$B$4)</f>
        <v/>
      </c>
      <c r="K9" s="18">
        <f>IF(COUNTA($A9:$I9)=0,"",IF($A9="","Check property",IFERROR(IF(OR($D9="",$E9="",$F9=""),"Check missing date",IF($E9&gt;$D9,"Check possession date",IF($F9&gt;$E9,"Check prep date",IF($H9="","Assign staff",IF(VLOOKUP($I9,Assumptions!$D$4:$E$9,2,FALSE)="Yes","Closed",IF($I9="On Hold","Review on hold",IF($I9="Ready for Move-In","Ready",IF(OR(Assumptions!$B$4="",Assumptions!$B$6=""),"Check assumptions",IF($F9&lt;Assumptions!$B$4,"Prep overdue",IF($F9&lt;=Assumptions!$B$4+Assumptions!$B$6,"Prep due soon","On schedule")))))))))),"Check status")))</f>
        <v/>
      </c>
      <c r="N9">
        <f>IF(Assumptions!$D$9="","",Assumptions!$D$9)</f>
        <v/>
      </c>
    </row>
    <row r="10" ht="31" customHeight="1">
      <c r="A10" s="14" t="inlineStr">
        <is>
          <t>Maple Homes (Fictional)</t>
        </is>
      </c>
      <c r="B10" s="14" t="inlineStr">
        <is>
          <t>Unit M8 (Fictional)</t>
        </is>
      </c>
      <c r="C10" s="14" t="inlineStr">
        <is>
          <t>Moonrise Household (Fictional)</t>
        </is>
      </c>
      <c r="D10" s="26" t="n">
        <v>46330</v>
      </c>
      <c r="E10" s="26" t="n">
        <v>46328</v>
      </c>
      <c r="F10" s="26" t="n">
        <v>46320</v>
      </c>
      <c r="G10" s="14" t="inlineStr">
        <is>
          <t>Review the hold before confirming possession.</t>
        </is>
      </c>
      <c r="H10" s="14" t="inlineStr">
        <is>
          <t>Morgan Placeholder (Fictional)</t>
        </is>
      </c>
      <c r="I10" s="16" t="inlineStr">
        <is>
          <t>On Hold</t>
        </is>
      </c>
      <c r="J10" s="11">
        <f>IF($D10="","",$D10-Assumptions!$B$4)</f>
        <v/>
      </c>
      <c r="K10" s="17">
        <f>IF(COUNTA($A10:$I10)=0,"",IF($A10="","Check property",IFERROR(IF(OR($D10="",$E10="",$F10=""),"Check missing date",IF($E10&gt;$D10,"Check possession date",IF($F10&gt;$E10,"Check prep date",IF($H10="","Assign staff",IF(VLOOKUP($I10,Assumptions!$D$4:$E$9,2,FALSE)="Yes","Closed",IF($I10="On Hold","Review on hold",IF($I10="Ready for Move-In","Ready",IF(OR(Assumptions!$B$4="",Assumptions!$B$6=""),"Check assumptions",IF($F10&lt;Assumptions!$B$4,"Prep overdue",IF($F10&lt;=Assumptions!$B$4+Assumptions!$B$6,"Prep due soon","On schedule")))))))))),"Check status")))</f>
        <v/>
      </c>
    </row>
    <row r="11" ht="31" customHeight="1">
      <c r="A11" s="14" t="inlineStr">
        <is>
          <t>Juniper Place (Fictional)</t>
        </is>
      </c>
      <c r="B11" s="14" t="inlineStr">
        <is>
          <t>Unit J6 (Fictional)</t>
        </is>
      </c>
      <c r="C11" s="14" t="inlineStr">
        <is>
          <t>Fern Household (Fictional)</t>
        </is>
      </c>
      <c r="D11" s="26" t="n">
        <v>46335</v>
      </c>
      <c r="E11" s="26" t="n">
        <v>46335</v>
      </c>
      <c r="F11" s="26" t="n">
        <v>46325</v>
      </c>
      <c r="G11" s="14" t="inlineStr">
        <is>
          <t>Schedule the key handoff and orientation.</t>
        </is>
      </c>
      <c r="H11" s="14" t="inlineStr">
        <is>
          <t>Casey Demo (Fictional)</t>
        </is>
      </c>
      <c r="I11" s="16" t="inlineStr">
        <is>
          <t>Planned</t>
        </is>
      </c>
      <c r="J11" s="8">
        <f>IF($D11="","",$D11-Assumptions!$B$4)</f>
        <v/>
      </c>
      <c r="K11" s="18">
        <f>IF(COUNTA($A11:$I11)=0,"",IF($A11="","Check property",IFERROR(IF(OR($D11="",$E11="",$F11=""),"Check missing date",IF($E11&gt;$D11,"Check possession date",IF($F11&gt;$E11,"Check prep date",IF($H11="","Assign staff",IF(VLOOKUP($I11,Assumptions!$D$4:$E$9,2,FALSE)="Yes","Closed",IF($I11="On Hold","Review on hold",IF($I11="Ready for Move-In","Ready",IF(OR(Assumptions!$B$4="",Assumptions!$B$6=""),"Check assumptions",IF($F11&lt;Assumptions!$B$4,"Prep overdue",IF($F11&lt;=Assumptions!$B$4+Assumptions!$B$6,"Prep due soon","On schedule")))))))))),"Check status")))</f>
        <v/>
      </c>
    </row>
    <row r="12" ht="31" customHeight="1">
      <c r="A12" s="14" t="inlineStr">
        <is>
          <t>Cedar Court (Fictional)</t>
        </is>
      </c>
      <c r="B12" s="14" t="inlineStr">
        <is>
          <t>Unit 305 (Fictional)</t>
        </is>
      </c>
      <c r="C12" s="14" t="inlineStr">
        <is>
          <t>Sparrow Household (Fictional)</t>
        </is>
      </c>
      <c r="D12" s="26" t="n">
        <v>46275</v>
      </c>
      <c r="E12" s="26" t="n">
        <v>46275</v>
      </c>
      <c r="F12" s="26" t="n">
        <v>46273</v>
      </c>
      <c r="G12" s="14" t="inlineStr">
        <is>
          <t>Confirm same-day possession details.</t>
        </is>
      </c>
      <c r="H12" s="14" t="inlineStr">
        <is>
          <t>Avery Example (Fictional)</t>
        </is>
      </c>
      <c r="I12" s="16" t="inlineStr">
        <is>
          <t>Ready for Move-In</t>
        </is>
      </c>
      <c r="J12" s="11">
        <f>IF($D12="","",$D12-Assumptions!$B$4)</f>
        <v/>
      </c>
      <c r="K12" s="17">
        <f>IF(COUNTA($A12:$I12)=0,"",IF($A12="","Check property",IFERROR(IF(OR($D12="",$E12="",$F12=""),"Check missing date",IF($E12&gt;$D12,"Check possession date",IF($F12&gt;$E12,"Check prep date",IF($H12="","Assign staff",IF(VLOOKUP($I12,Assumptions!$D$4:$E$9,2,FALSE)="Yes","Closed",IF($I12="On Hold","Review on hold",IF($I12="Ready for Move-In","Ready",IF(OR(Assumptions!$B$4="",Assumptions!$B$6=""),"Check assumptions",IF($F12&lt;Assumptions!$B$4,"Prep overdue",IF($F12&lt;=Assumptions!$B$4+Assumptions!$B$6,"Prep due soon","On schedule")))))))))),"Check status")))</f>
        <v/>
      </c>
    </row>
    <row r="13" ht="31" customHeight="1">
      <c r="A13" s="14" t="inlineStr">
        <is>
          <t>Harbor Flats (Fictional)</t>
        </is>
      </c>
      <c r="B13" s="14" t="inlineStr">
        <is>
          <t>Unit C7 (Fictional)</t>
        </is>
      </c>
      <c r="C13" s="14" t="inlineStr">
        <is>
          <t>Raindrop Household (Fictional)</t>
        </is>
      </c>
      <c r="D13" s="26" t="n">
        <v>46305</v>
      </c>
      <c r="E13" s="26" t="n">
        <v>46304</v>
      </c>
      <c r="F13" s="26" t="n">
        <v>46306</v>
      </c>
      <c r="G13" s="14" t="inlineStr">
        <is>
          <t>Human check: preparation due date follows possession.</t>
        </is>
      </c>
      <c r="H13" s="14" t="inlineStr">
        <is>
          <t>Jordan Sample (Fictional)</t>
        </is>
      </c>
      <c r="I13" s="16" t="inlineStr">
        <is>
          <t>Prep in Progress</t>
        </is>
      </c>
      <c r="J13" s="8">
        <f>IF($D13="","",$D13-Assumptions!$B$4)</f>
        <v/>
      </c>
      <c r="K13" s="18">
        <f>IF(COUNTA($A13:$I13)=0,"",IF($A13="","Check property",IFERROR(IF(OR($D13="",$E13="",$F13=""),"Check missing date",IF($E13&gt;$D13,"Check possession date",IF($F13&gt;$E13,"Check prep date",IF($H13="","Assign staff",IF(VLOOKUP($I13,Assumptions!$D$4:$E$9,2,FALSE)="Yes","Closed",IF($I13="On Hold","Review on hold",IF($I13="Ready for Move-In","Ready",IF(OR(Assumptions!$B$4="",Assumptions!$B$6=""),"Check assumptions",IF($F13&lt;Assumptions!$B$4,"Prep overdue",IF($F13&lt;=Assumptions!$B$4+Assumptions!$B$6,"Prep due soon","On schedule")))))))))),"Check status")))</f>
        <v/>
      </c>
    </row>
    <row r="14" ht="24" customHeight="1">
      <c r="A14" s="14" t="n"/>
      <c r="B14" s="14" t="n"/>
      <c r="C14" s="14" t="n"/>
      <c r="D14" s="26" t="n"/>
      <c r="E14" s="26" t="n"/>
      <c r="F14" s="26" t="n"/>
      <c r="G14" s="14" t="n"/>
      <c r="H14" s="14" t="n"/>
      <c r="I14" s="16" t="n"/>
      <c r="J14" s="11">
        <f>IF($D14="","",$D14-Assumptions!$B$4)</f>
        <v/>
      </c>
      <c r="K14" s="17">
        <f>IF(COUNTA($A14:$I14)=0,"",IF($A14="","Check property",IFERROR(IF(OR($D14="",$E14="",$F14=""),"Check missing date",IF($E14&gt;$D14,"Check possession date",IF($F14&gt;$E14,"Check prep date",IF($H14="","Assign staff",IF(VLOOKUP($I14,Assumptions!$D$4:$E$9,2,FALSE)="Yes","Closed",IF($I14="On Hold","Review on hold",IF($I14="Ready for Move-In","Ready",IF(OR(Assumptions!$B$4="",Assumptions!$B$6=""),"Check assumptions",IF($F14&lt;Assumptions!$B$4,"Prep overdue",IF($F14&lt;=Assumptions!$B$4+Assumptions!$B$6,"Prep due soon","On schedule")))))))))),"Check status")))</f>
        <v/>
      </c>
    </row>
    <row r="15" ht="24" customHeight="1">
      <c r="A15" s="14" t="n"/>
      <c r="B15" s="14" t="n"/>
      <c r="C15" s="14" t="n"/>
      <c r="D15" s="26" t="n"/>
      <c r="E15" s="26" t="n"/>
      <c r="F15" s="26" t="n"/>
      <c r="G15" s="14" t="n"/>
      <c r="H15" s="14" t="n"/>
      <c r="I15" s="16" t="n"/>
      <c r="J15" s="8">
        <f>IF($D15="","",$D15-Assumptions!$B$4)</f>
        <v/>
      </c>
      <c r="K15" s="18">
        <f>IF(COUNTA($A15:$I15)=0,"",IF($A15="","Check property",IFERROR(IF(OR($D15="",$E15="",$F15=""),"Check missing date",IF($E15&gt;$D15,"Check possession date",IF($F15&gt;$E15,"Check prep date",IF($H15="","Assign staff",IF(VLOOKUP($I15,Assumptions!$D$4:$E$9,2,FALSE)="Yes","Closed",IF($I15="On Hold","Review on hold",IF($I15="Ready for Move-In","Ready",IF(OR(Assumptions!$B$4="",Assumptions!$B$6=""),"Check assumptions",IF($F15&lt;Assumptions!$B$4,"Prep overdue",IF($F15&lt;=Assumptions!$B$4+Assumptions!$B$6,"Prep due soon","On schedule")))))))))),"Check status")))</f>
        <v/>
      </c>
    </row>
    <row r="16" ht="24" customHeight="1">
      <c r="A16" s="14" t="n"/>
      <c r="B16" s="14" t="n"/>
      <c r="C16" s="14" t="n"/>
      <c r="D16" s="26" t="n"/>
      <c r="E16" s="26" t="n"/>
      <c r="F16" s="26" t="n"/>
      <c r="G16" s="14" t="n"/>
      <c r="H16" s="14" t="n"/>
      <c r="I16" s="16" t="n"/>
      <c r="J16" s="11">
        <f>IF($D16="","",$D16-Assumptions!$B$4)</f>
        <v/>
      </c>
      <c r="K16" s="17">
        <f>IF(COUNTA($A16:$I16)=0,"",IF($A16="","Check property",IFERROR(IF(OR($D16="",$E16="",$F16=""),"Check missing date",IF($E16&gt;$D16,"Check possession date",IF($F16&gt;$E16,"Check prep date",IF($H16="","Assign staff",IF(VLOOKUP($I16,Assumptions!$D$4:$E$9,2,FALSE)="Yes","Closed",IF($I16="On Hold","Review on hold",IF($I16="Ready for Move-In","Ready",IF(OR(Assumptions!$B$4="",Assumptions!$B$6=""),"Check assumptions",IF($F16&lt;Assumptions!$B$4,"Prep overdue",IF($F16&lt;=Assumptions!$B$4+Assumptions!$B$6,"Prep due soon","On schedule")))))))))),"Check status")))</f>
        <v/>
      </c>
    </row>
    <row r="17" ht="24" customHeight="1">
      <c r="A17" s="14" t="n"/>
      <c r="B17" s="14" t="n"/>
      <c r="C17" s="14" t="n"/>
      <c r="D17" s="26" t="n"/>
      <c r="E17" s="26" t="n"/>
      <c r="F17" s="26" t="n"/>
      <c r="G17" s="14" t="n"/>
      <c r="H17" s="14" t="n"/>
      <c r="I17" s="16" t="n"/>
      <c r="J17" s="8">
        <f>IF($D17="","",$D17-Assumptions!$B$4)</f>
        <v/>
      </c>
      <c r="K17" s="18">
        <f>IF(COUNTA($A17:$I17)=0,"",IF($A17="","Check property",IFERROR(IF(OR($D17="",$E17="",$F17=""),"Check missing date",IF($E17&gt;$D17,"Check possession date",IF($F17&gt;$E17,"Check prep date",IF($H17="","Assign staff",IF(VLOOKUP($I17,Assumptions!$D$4:$E$9,2,FALSE)="Yes","Closed",IF($I17="On Hold","Review on hold",IF($I17="Ready for Move-In","Ready",IF(OR(Assumptions!$B$4="",Assumptions!$B$6=""),"Check assumptions",IF($F17&lt;Assumptions!$B$4,"Prep overdue",IF($F17&lt;=Assumptions!$B$4+Assumptions!$B$6,"Prep due soon","On schedule")))))))))),"Check status")))</f>
        <v/>
      </c>
    </row>
    <row r="18" ht="24" customHeight="1">
      <c r="A18" s="14" t="n"/>
      <c r="B18" s="14" t="n"/>
      <c r="C18" s="14" t="n"/>
      <c r="D18" s="26" t="n"/>
      <c r="E18" s="26" t="n"/>
      <c r="F18" s="26" t="n"/>
      <c r="G18" s="14" t="n"/>
      <c r="H18" s="14" t="n"/>
      <c r="I18" s="16" t="n"/>
      <c r="J18" s="11">
        <f>IF($D18="","",$D18-Assumptions!$B$4)</f>
        <v/>
      </c>
      <c r="K18" s="17">
        <f>IF(COUNTA($A18:$I18)=0,"",IF($A18="","Check property",IFERROR(IF(OR($D18="",$E18="",$F18=""),"Check missing date",IF($E18&gt;$D18,"Check possession date",IF($F18&gt;$E18,"Check prep date",IF($H18="","Assign staff",IF(VLOOKUP($I18,Assumptions!$D$4:$E$9,2,FALSE)="Yes","Closed",IF($I18="On Hold","Review on hold",IF($I18="Ready for Move-In","Ready",IF(OR(Assumptions!$B$4="",Assumptions!$B$6=""),"Check assumptions",IF($F18&lt;Assumptions!$B$4,"Prep overdue",IF($F18&lt;=Assumptions!$B$4+Assumptions!$B$6,"Prep due soon","On schedule")))))))))),"Check status")))</f>
        <v/>
      </c>
    </row>
    <row r="19" ht="24" customHeight="1">
      <c r="A19" s="14" t="n"/>
      <c r="B19" s="14" t="n"/>
      <c r="C19" s="14" t="n"/>
      <c r="D19" s="26" t="n"/>
      <c r="E19" s="26" t="n"/>
      <c r="F19" s="26" t="n"/>
      <c r="G19" s="14" t="n"/>
      <c r="H19" s="14" t="n"/>
      <c r="I19" s="16" t="n"/>
      <c r="J19" s="8">
        <f>IF($D19="","",$D19-Assumptions!$B$4)</f>
        <v/>
      </c>
      <c r="K19" s="18">
        <f>IF(COUNTA($A19:$I19)=0,"",IF($A19="","Check property",IFERROR(IF(OR($D19="",$E19="",$F19=""),"Check missing date",IF($E19&gt;$D19,"Check possession date",IF($F19&gt;$E19,"Check prep date",IF($H19="","Assign staff",IF(VLOOKUP($I19,Assumptions!$D$4:$E$9,2,FALSE)="Yes","Closed",IF($I19="On Hold","Review on hold",IF($I19="Ready for Move-In","Ready",IF(OR(Assumptions!$B$4="",Assumptions!$B$6=""),"Check assumptions",IF($F19&lt;Assumptions!$B$4,"Prep overdue",IF($F19&lt;=Assumptions!$B$4+Assumptions!$B$6,"Prep due soon","On schedule")))))))))),"Check status")))</f>
        <v/>
      </c>
    </row>
    <row r="20" ht="24" customHeight="1">
      <c r="A20" s="14" t="n"/>
      <c r="B20" s="14" t="n"/>
      <c r="C20" s="14" t="n"/>
      <c r="D20" s="26" t="n"/>
      <c r="E20" s="26" t="n"/>
      <c r="F20" s="26" t="n"/>
      <c r="G20" s="14" t="n"/>
      <c r="H20" s="14" t="n"/>
      <c r="I20" s="16" t="n"/>
      <c r="J20" s="11">
        <f>IF($D20="","",$D20-Assumptions!$B$4)</f>
        <v/>
      </c>
      <c r="K20" s="17">
        <f>IF(COUNTA($A20:$I20)=0,"",IF($A20="","Check property",IFERROR(IF(OR($D20="",$E20="",$F20=""),"Check missing date",IF($E20&gt;$D20,"Check possession date",IF($F20&gt;$E20,"Check prep date",IF($H20="","Assign staff",IF(VLOOKUP($I20,Assumptions!$D$4:$E$9,2,FALSE)="Yes","Closed",IF($I20="On Hold","Review on hold",IF($I20="Ready for Move-In","Ready",IF(OR(Assumptions!$B$4="",Assumptions!$B$6=""),"Check assumptions",IF($F20&lt;Assumptions!$B$4,"Prep overdue",IF($F20&lt;=Assumptions!$B$4+Assumptions!$B$6,"Prep due soon","On schedule")))))))))),"Check status")))</f>
        <v/>
      </c>
    </row>
    <row r="21" ht="24" customHeight="1">
      <c r="A21" s="14" t="n"/>
      <c r="B21" s="14" t="n"/>
      <c r="C21" s="14" t="n"/>
      <c r="D21" s="26" t="n"/>
      <c r="E21" s="26" t="n"/>
      <c r="F21" s="26" t="n"/>
      <c r="G21" s="14" t="n"/>
      <c r="H21" s="14" t="n"/>
      <c r="I21" s="16" t="n"/>
      <c r="J21" s="8">
        <f>IF($D21="","",$D21-Assumptions!$B$4)</f>
        <v/>
      </c>
      <c r="K21" s="18">
        <f>IF(COUNTA($A21:$I21)=0,"",IF($A21="","Check property",IFERROR(IF(OR($D21="",$E21="",$F21=""),"Check missing date",IF($E21&gt;$D21,"Check possession date",IF($F21&gt;$E21,"Check prep date",IF($H21="","Assign staff",IF(VLOOKUP($I21,Assumptions!$D$4:$E$9,2,FALSE)="Yes","Closed",IF($I21="On Hold","Review on hold",IF($I21="Ready for Move-In","Ready",IF(OR(Assumptions!$B$4="",Assumptions!$B$6=""),"Check assumptions",IF($F21&lt;Assumptions!$B$4,"Prep overdue",IF($F21&lt;=Assumptions!$B$4+Assumptions!$B$6,"Prep due soon","On schedule")))))))))),"Check status")))</f>
        <v/>
      </c>
    </row>
    <row r="22" ht="24" customHeight="1">
      <c r="A22" s="14" t="n"/>
      <c r="B22" s="14" t="n"/>
      <c r="C22" s="14" t="n"/>
      <c r="D22" s="26" t="n"/>
      <c r="E22" s="26" t="n"/>
      <c r="F22" s="26" t="n"/>
      <c r="G22" s="14" t="n"/>
      <c r="H22" s="14" t="n"/>
      <c r="I22" s="16" t="n"/>
      <c r="J22" s="11">
        <f>IF($D22="","",$D22-Assumptions!$B$4)</f>
        <v/>
      </c>
      <c r="K22" s="17">
        <f>IF(COUNTA($A22:$I22)=0,"",IF($A22="","Check property",IFERROR(IF(OR($D22="",$E22="",$F22=""),"Check missing date",IF($E22&gt;$D22,"Check possession date",IF($F22&gt;$E22,"Check prep date",IF($H22="","Assign staff",IF(VLOOKUP($I22,Assumptions!$D$4:$E$9,2,FALSE)="Yes","Closed",IF($I22="On Hold","Review on hold",IF($I22="Ready for Move-In","Ready",IF(OR(Assumptions!$B$4="",Assumptions!$B$6=""),"Check assumptions",IF($F22&lt;Assumptions!$B$4,"Prep overdue",IF($F22&lt;=Assumptions!$B$4+Assumptions!$B$6,"Prep due soon","On schedule")))))))))),"Check status")))</f>
        <v/>
      </c>
    </row>
    <row r="23" ht="24" customHeight="1">
      <c r="A23" s="14" t="n"/>
      <c r="B23" s="14" t="n"/>
      <c r="C23" s="14" t="n"/>
      <c r="D23" s="26" t="n"/>
      <c r="E23" s="26" t="n"/>
      <c r="F23" s="26" t="n"/>
      <c r="G23" s="14" t="n"/>
      <c r="H23" s="14" t="n"/>
      <c r="I23" s="16" t="n"/>
      <c r="J23" s="8">
        <f>IF($D23="","",$D23-Assumptions!$B$4)</f>
        <v/>
      </c>
      <c r="K23" s="18">
        <f>IF(COUNTA($A23:$I23)=0,"",IF($A23="","Check property",IFERROR(IF(OR($D23="",$E23="",$F23=""),"Check missing date",IF($E23&gt;$D23,"Check possession date",IF($F23&gt;$E23,"Check prep date",IF($H23="","Assign staff",IF(VLOOKUP($I23,Assumptions!$D$4:$E$9,2,FALSE)="Yes","Closed",IF($I23="On Hold","Review on hold",IF($I23="Ready for Move-In","Ready",IF(OR(Assumptions!$B$4="",Assumptions!$B$6=""),"Check assumptions",IF($F23&lt;Assumptions!$B$4,"Prep overdue",IF($F23&lt;=Assumptions!$B$4+Assumptions!$B$6,"Prep due soon","On schedule")))))))))),"Check status")))</f>
        <v/>
      </c>
    </row>
    <row r="24" ht="24" customHeight="1">
      <c r="A24" s="14" t="n"/>
      <c r="B24" s="14" t="n"/>
      <c r="C24" s="14" t="n"/>
      <c r="D24" s="26" t="n"/>
      <c r="E24" s="26" t="n"/>
      <c r="F24" s="26" t="n"/>
      <c r="G24" s="14" t="n"/>
      <c r="H24" s="14" t="n"/>
      <c r="I24" s="16" t="n"/>
      <c r="J24" s="11">
        <f>IF($D24="","",$D24-Assumptions!$B$4)</f>
        <v/>
      </c>
      <c r="K24" s="17">
        <f>IF(COUNTA($A24:$I24)=0,"",IF($A24="","Check property",IFERROR(IF(OR($D24="",$E24="",$F24=""),"Check missing date",IF($E24&gt;$D24,"Check possession date",IF($F24&gt;$E24,"Check prep date",IF($H24="","Assign staff",IF(VLOOKUP($I24,Assumptions!$D$4:$E$9,2,FALSE)="Yes","Closed",IF($I24="On Hold","Review on hold",IF($I24="Ready for Move-In","Ready",IF(OR(Assumptions!$B$4="",Assumptions!$B$6=""),"Check assumptions",IF($F24&lt;Assumptions!$B$4,"Prep overdue",IF($F24&lt;=Assumptions!$B$4+Assumptions!$B$6,"Prep due soon","On schedule")))))))))),"Check status")))</f>
        <v/>
      </c>
    </row>
    <row r="25" ht="24" customHeight="1">
      <c r="A25" s="14" t="n"/>
      <c r="B25" s="14" t="n"/>
      <c r="C25" s="14" t="n"/>
      <c r="D25" s="26" t="n"/>
      <c r="E25" s="26" t="n"/>
      <c r="F25" s="26" t="n"/>
      <c r="G25" s="14" t="n"/>
      <c r="H25" s="14" t="n"/>
      <c r="I25" s="16" t="n"/>
      <c r="J25" s="8">
        <f>IF($D25="","",$D25-Assumptions!$B$4)</f>
        <v/>
      </c>
      <c r="K25" s="18">
        <f>IF(COUNTA($A25:$I25)=0,"",IF($A25="","Check property",IFERROR(IF(OR($D25="",$E25="",$F25=""),"Check missing date",IF($E25&gt;$D25,"Check possession date",IF($F25&gt;$E25,"Check prep date",IF($H25="","Assign staff",IF(VLOOKUP($I25,Assumptions!$D$4:$E$9,2,FALSE)="Yes","Closed",IF($I25="On Hold","Review on hold",IF($I25="Ready for Move-In","Ready",IF(OR(Assumptions!$B$4="",Assumptions!$B$6=""),"Check assumptions",IF($F25&lt;Assumptions!$B$4,"Prep overdue",IF($F25&lt;=Assumptions!$B$4+Assumptions!$B$6,"Prep due soon","On schedule")))))))))),"Check status")))</f>
        <v/>
      </c>
    </row>
    <row r="26" ht="24" customHeight="1">
      <c r="A26" s="14" t="n"/>
      <c r="B26" s="14" t="n"/>
      <c r="C26" s="14" t="n"/>
      <c r="D26" s="26" t="n"/>
      <c r="E26" s="26" t="n"/>
      <c r="F26" s="26" t="n"/>
      <c r="G26" s="14" t="n"/>
      <c r="H26" s="14" t="n"/>
      <c r="I26" s="16" t="n"/>
      <c r="J26" s="11">
        <f>IF($D26="","",$D26-Assumptions!$B$4)</f>
        <v/>
      </c>
      <c r="K26" s="17">
        <f>IF(COUNTA($A26:$I26)=0,"",IF($A26="","Check property",IFERROR(IF(OR($D26="",$E26="",$F26=""),"Check missing date",IF($E26&gt;$D26,"Check possession date",IF($F26&gt;$E26,"Check prep date",IF($H26="","Assign staff",IF(VLOOKUP($I26,Assumptions!$D$4:$E$9,2,FALSE)="Yes","Closed",IF($I26="On Hold","Review on hold",IF($I26="Ready for Move-In","Ready",IF(OR(Assumptions!$B$4="",Assumptions!$B$6=""),"Check assumptions",IF($F26&lt;Assumptions!$B$4,"Prep overdue",IF($F26&lt;=Assumptions!$B$4+Assumptions!$B$6,"Prep due soon","On schedule")))))))))),"Check status")))</f>
        <v/>
      </c>
    </row>
    <row r="27" ht="24" customHeight="1">
      <c r="A27" s="14" t="n"/>
      <c r="B27" s="14" t="n"/>
      <c r="C27" s="14" t="n"/>
      <c r="D27" s="26" t="n"/>
      <c r="E27" s="26" t="n"/>
      <c r="F27" s="26" t="n"/>
      <c r="G27" s="14" t="n"/>
      <c r="H27" s="14" t="n"/>
      <c r="I27" s="16" t="n"/>
      <c r="J27" s="8">
        <f>IF($D27="","",$D27-Assumptions!$B$4)</f>
        <v/>
      </c>
      <c r="K27" s="18">
        <f>IF(COUNTA($A27:$I27)=0,"",IF($A27="","Check property",IFERROR(IF(OR($D27="",$E27="",$F27=""),"Check missing date",IF($E27&gt;$D27,"Check possession date",IF($F27&gt;$E27,"Check prep date",IF($H27="","Assign staff",IF(VLOOKUP($I27,Assumptions!$D$4:$E$9,2,FALSE)="Yes","Closed",IF($I27="On Hold","Review on hold",IF($I27="Ready for Move-In","Ready",IF(OR(Assumptions!$B$4="",Assumptions!$B$6=""),"Check assumptions",IF($F27&lt;Assumptions!$B$4,"Prep overdue",IF($F27&lt;=Assumptions!$B$4+Assumptions!$B$6,"Prep due soon","On schedule")))))))))),"Check status")))</f>
        <v/>
      </c>
    </row>
    <row r="28" ht="24" customHeight="1">
      <c r="A28" s="14" t="n"/>
      <c r="B28" s="14" t="n"/>
      <c r="C28" s="14" t="n"/>
      <c r="D28" s="26" t="n"/>
      <c r="E28" s="26" t="n"/>
      <c r="F28" s="26" t="n"/>
      <c r="G28" s="14" t="n"/>
      <c r="H28" s="14" t="n"/>
      <c r="I28" s="16" t="n"/>
      <c r="J28" s="11">
        <f>IF($D28="","",$D28-Assumptions!$B$4)</f>
        <v/>
      </c>
      <c r="K28" s="17">
        <f>IF(COUNTA($A28:$I28)=0,"",IF($A28="","Check property",IFERROR(IF(OR($D28="",$E28="",$F28=""),"Check missing date",IF($E28&gt;$D28,"Check possession date",IF($F28&gt;$E28,"Check prep date",IF($H28="","Assign staff",IF(VLOOKUP($I28,Assumptions!$D$4:$E$9,2,FALSE)="Yes","Closed",IF($I28="On Hold","Review on hold",IF($I28="Ready for Move-In","Ready",IF(OR(Assumptions!$B$4="",Assumptions!$B$6=""),"Check assumptions",IF($F28&lt;Assumptions!$B$4,"Prep overdue",IF($F28&lt;=Assumptions!$B$4+Assumptions!$B$6,"Prep due soon","On schedule")))))))))),"Check status")))</f>
        <v/>
      </c>
    </row>
    <row r="29" ht="24" customHeight="1">
      <c r="A29" s="14" t="n"/>
      <c r="B29" s="14" t="n"/>
      <c r="C29" s="14" t="n"/>
      <c r="D29" s="26" t="n"/>
      <c r="E29" s="26" t="n"/>
      <c r="F29" s="26" t="n"/>
      <c r="G29" s="14" t="n"/>
      <c r="H29" s="14" t="n"/>
      <c r="I29" s="16" t="n"/>
      <c r="J29" s="8">
        <f>IF($D29="","",$D29-Assumptions!$B$4)</f>
        <v/>
      </c>
      <c r="K29" s="18">
        <f>IF(COUNTA($A29:$I29)=0,"",IF($A29="","Check property",IFERROR(IF(OR($D29="",$E29="",$F29=""),"Check missing date",IF($E29&gt;$D29,"Check possession date",IF($F29&gt;$E29,"Check prep date",IF($H29="","Assign staff",IF(VLOOKUP($I29,Assumptions!$D$4:$E$9,2,FALSE)="Yes","Closed",IF($I29="On Hold","Review on hold",IF($I29="Ready for Move-In","Ready",IF(OR(Assumptions!$B$4="",Assumptions!$B$6=""),"Check assumptions",IF($F29&lt;Assumptions!$B$4,"Prep overdue",IF($F29&lt;=Assumptions!$B$4+Assumptions!$B$6,"Prep due soon","On schedule")))))))))),"Check status")))</f>
        <v/>
      </c>
    </row>
    <row r="30" ht="24" customHeight="1">
      <c r="A30" s="14" t="n"/>
      <c r="B30" s="14" t="n"/>
      <c r="C30" s="14" t="n"/>
      <c r="D30" s="26" t="n"/>
      <c r="E30" s="26" t="n"/>
      <c r="F30" s="26" t="n"/>
      <c r="G30" s="14" t="n"/>
      <c r="H30" s="14" t="n"/>
      <c r="I30" s="16" t="n"/>
      <c r="J30" s="11">
        <f>IF($D30="","",$D30-Assumptions!$B$4)</f>
        <v/>
      </c>
      <c r="K30" s="17">
        <f>IF(COUNTA($A30:$I30)=0,"",IF($A30="","Check property",IFERROR(IF(OR($D30="",$E30="",$F30=""),"Check missing date",IF($E30&gt;$D30,"Check possession date",IF($F30&gt;$E30,"Check prep date",IF($H30="","Assign staff",IF(VLOOKUP($I30,Assumptions!$D$4:$E$9,2,FALSE)="Yes","Closed",IF($I30="On Hold","Review on hold",IF($I30="Ready for Move-In","Ready",IF(OR(Assumptions!$B$4="",Assumptions!$B$6=""),"Check assumptions",IF($F30&lt;Assumptions!$B$4,"Prep overdue",IF($F30&lt;=Assumptions!$B$4+Assumptions!$B$6,"Prep due soon","On schedule")))))))))),"Check status")))</f>
        <v/>
      </c>
    </row>
    <row r="31" ht="24" customHeight="1">
      <c r="A31" s="14" t="n"/>
      <c r="B31" s="14" t="n"/>
      <c r="C31" s="14" t="n"/>
      <c r="D31" s="26" t="n"/>
      <c r="E31" s="26" t="n"/>
      <c r="F31" s="26" t="n"/>
      <c r="G31" s="14" t="n"/>
      <c r="H31" s="14" t="n"/>
      <c r="I31" s="16" t="n"/>
      <c r="J31" s="8">
        <f>IF($D31="","",$D31-Assumptions!$B$4)</f>
        <v/>
      </c>
      <c r="K31" s="18">
        <f>IF(COUNTA($A31:$I31)=0,"",IF($A31="","Check property",IFERROR(IF(OR($D31="",$E31="",$F31=""),"Check missing date",IF($E31&gt;$D31,"Check possession date",IF($F31&gt;$E31,"Check prep date",IF($H31="","Assign staff",IF(VLOOKUP($I31,Assumptions!$D$4:$E$9,2,FALSE)="Yes","Closed",IF($I31="On Hold","Review on hold",IF($I31="Ready for Move-In","Ready",IF(OR(Assumptions!$B$4="",Assumptions!$B$6=""),"Check assumptions",IF($F31&lt;Assumptions!$B$4,"Prep overdue",IF($F31&lt;=Assumptions!$B$4+Assumptions!$B$6,"Prep due soon","On schedule")))))))))),"Check status")))</f>
        <v/>
      </c>
    </row>
    <row r="32" ht="24" customHeight="1">
      <c r="A32" s="14" t="n"/>
      <c r="B32" s="14" t="n"/>
      <c r="C32" s="14" t="n"/>
      <c r="D32" s="26" t="n"/>
      <c r="E32" s="26" t="n"/>
      <c r="F32" s="26" t="n"/>
      <c r="G32" s="14" t="n"/>
      <c r="H32" s="14" t="n"/>
      <c r="I32" s="16" t="n"/>
      <c r="J32" s="11">
        <f>IF($D32="","",$D32-Assumptions!$B$4)</f>
        <v/>
      </c>
      <c r="K32" s="17">
        <f>IF(COUNTA($A32:$I32)=0,"",IF($A32="","Check property",IFERROR(IF(OR($D32="",$E32="",$F32=""),"Check missing date",IF($E32&gt;$D32,"Check possession date",IF($F32&gt;$E32,"Check prep date",IF($H32="","Assign staff",IF(VLOOKUP($I32,Assumptions!$D$4:$E$9,2,FALSE)="Yes","Closed",IF($I32="On Hold","Review on hold",IF($I32="Ready for Move-In","Ready",IF(OR(Assumptions!$B$4="",Assumptions!$B$6=""),"Check assumptions",IF($F32&lt;Assumptions!$B$4,"Prep overdue",IF($F32&lt;=Assumptions!$B$4+Assumptions!$B$6,"Prep due soon","On schedule")))))))))),"Check status")))</f>
        <v/>
      </c>
    </row>
    <row r="33" ht="24" customHeight="1">
      <c r="A33" s="14" t="n"/>
      <c r="B33" s="14" t="n"/>
      <c r="C33" s="14" t="n"/>
      <c r="D33" s="26" t="n"/>
      <c r="E33" s="26" t="n"/>
      <c r="F33" s="26" t="n"/>
      <c r="G33" s="14" t="n"/>
      <c r="H33" s="14" t="n"/>
      <c r="I33" s="16" t="n"/>
      <c r="J33" s="8">
        <f>IF($D33="","",$D33-Assumptions!$B$4)</f>
        <v/>
      </c>
      <c r="K33" s="18">
        <f>IF(COUNTA($A33:$I33)=0,"",IF($A33="","Check property",IFERROR(IF(OR($D33="",$E33="",$F33=""),"Check missing date",IF($E33&gt;$D33,"Check possession date",IF($F33&gt;$E33,"Check prep date",IF($H33="","Assign staff",IF(VLOOKUP($I33,Assumptions!$D$4:$E$9,2,FALSE)="Yes","Closed",IF($I33="On Hold","Review on hold",IF($I33="Ready for Move-In","Ready",IF(OR(Assumptions!$B$4="",Assumptions!$B$6=""),"Check assumptions",IF($F33&lt;Assumptions!$B$4,"Prep overdue",IF($F33&lt;=Assumptions!$B$4+Assumptions!$B$6,"Prep due soon","On schedule")))))))))),"Check status")))</f>
        <v/>
      </c>
    </row>
    <row r="34" ht="24" customHeight="1">
      <c r="A34" s="14" t="n"/>
      <c r="B34" s="14" t="n"/>
      <c r="C34" s="14" t="n"/>
      <c r="D34" s="26" t="n"/>
      <c r="E34" s="26" t="n"/>
      <c r="F34" s="26" t="n"/>
      <c r="G34" s="14" t="n"/>
      <c r="H34" s="14" t="n"/>
      <c r="I34" s="16" t="n"/>
      <c r="J34" s="11">
        <f>IF($D34="","",$D34-Assumptions!$B$4)</f>
        <v/>
      </c>
      <c r="K34" s="17">
        <f>IF(COUNTA($A34:$I34)=0,"",IF($A34="","Check property",IFERROR(IF(OR($D34="",$E34="",$F34=""),"Check missing date",IF($E34&gt;$D34,"Check possession date",IF($F34&gt;$E34,"Check prep date",IF($H34="","Assign staff",IF(VLOOKUP($I34,Assumptions!$D$4:$E$9,2,FALSE)="Yes","Closed",IF($I34="On Hold","Review on hold",IF($I34="Ready for Move-In","Ready",IF(OR(Assumptions!$B$4="",Assumptions!$B$6=""),"Check assumptions",IF($F34&lt;Assumptions!$B$4,"Prep overdue",IF($F34&lt;=Assumptions!$B$4+Assumptions!$B$6,"Prep due soon","On schedule")))))))))),"Check status")))</f>
        <v/>
      </c>
    </row>
    <row r="35" ht="24" customHeight="1">
      <c r="A35" s="14" t="n"/>
      <c r="B35" s="14" t="n"/>
      <c r="C35" s="14" t="n"/>
      <c r="D35" s="26" t="n"/>
      <c r="E35" s="26" t="n"/>
      <c r="F35" s="26" t="n"/>
      <c r="G35" s="14" t="n"/>
      <c r="H35" s="14" t="n"/>
      <c r="I35" s="16" t="n"/>
      <c r="J35" s="8">
        <f>IF($D35="","",$D35-Assumptions!$B$4)</f>
        <v/>
      </c>
      <c r="K35" s="18">
        <f>IF(COUNTA($A35:$I35)=0,"",IF($A35="","Check property",IFERROR(IF(OR($D35="",$E35="",$F35=""),"Check missing date",IF($E35&gt;$D35,"Check possession date",IF($F35&gt;$E35,"Check prep date",IF($H35="","Assign staff",IF(VLOOKUP($I35,Assumptions!$D$4:$E$9,2,FALSE)="Yes","Closed",IF($I35="On Hold","Review on hold",IF($I35="Ready for Move-In","Ready",IF(OR(Assumptions!$B$4="",Assumptions!$B$6=""),"Check assumptions",IF($F35&lt;Assumptions!$B$4,"Prep overdue",IF($F35&lt;=Assumptions!$B$4+Assumptions!$B$6,"Prep due soon","On schedule")))))))))),"Check status")))</f>
        <v/>
      </c>
    </row>
    <row r="36" ht="24" customHeight="1">
      <c r="A36" s="14" t="n"/>
      <c r="B36" s="14" t="n"/>
      <c r="C36" s="14" t="n"/>
      <c r="D36" s="26" t="n"/>
      <c r="E36" s="26" t="n"/>
      <c r="F36" s="26" t="n"/>
      <c r="G36" s="14" t="n"/>
      <c r="H36" s="14" t="n"/>
      <c r="I36" s="16" t="n"/>
      <c r="J36" s="11">
        <f>IF($D36="","",$D36-Assumptions!$B$4)</f>
        <v/>
      </c>
      <c r="K36" s="17">
        <f>IF(COUNTA($A36:$I36)=0,"",IF($A36="","Check property",IFERROR(IF(OR($D36="",$E36="",$F36=""),"Check missing date",IF($E36&gt;$D36,"Check possession date",IF($F36&gt;$E36,"Check prep date",IF($H36="","Assign staff",IF(VLOOKUP($I36,Assumptions!$D$4:$E$9,2,FALSE)="Yes","Closed",IF($I36="On Hold","Review on hold",IF($I36="Ready for Move-In","Ready",IF(OR(Assumptions!$B$4="",Assumptions!$B$6=""),"Check assumptions",IF($F36&lt;Assumptions!$B$4,"Prep overdue",IF($F36&lt;=Assumptions!$B$4+Assumptions!$B$6,"Prep due soon","On schedule")))))))))),"Check status")))</f>
        <v/>
      </c>
    </row>
    <row r="37" ht="24" customHeight="1">
      <c r="A37" s="14" t="n"/>
      <c r="B37" s="14" t="n"/>
      <c r="C37" s="14" t="n"/>
      <c r="D37" s="26" t="n"/>
      <c r="E37" s="26" t="n"/>
      <c r="F37" s="26" t="n"/>
      <c r="G37" s="14" t="n"/>
      <c r="H37" s="14" t="n"/>
      <c r="I37" s="16" t="n"/>
      <c r="J37" s="8">
        <f>IF($D37="","",$D37-Assumptions!$B$4)</f>
        <v/>
      </c>
      <c r="K37" s="18">
        <f>IF(COUNTA($A37:$I37)=0,"",IF($A37="","Check property",IFERROR(IF(OR($D37="",$E37="",$F37=""),"Check missing date",IF($E37&gt;$D37,"Check possession date",IF($F37&gt;$E37,"Check prep date",IF($H37="","Assign staff",IF(VLOOKUP($I37,Assumptions!$D$4:$E$9,2,FALSE)="Yes","Closed",IF($I37="On Hold","Review on hold",IF($I37="Ready for Move-In","Ready",IF(OR(Assumptions!$B$4="",Assumptions!$B$6=""),"Check assumptions",IF($F37&lt;Assumptions!$B$4,"Prep overdue",IF($F37&lt;=Assumptions!$B$4+Assumptions!$B$6,"Prep due soon","On schedule")))))))))),"Check status")))</f>
        <v/>
      </c>
    </row>
    <row r="38" ht="24" customHeight="1">
      <c r="A38" s="14" t="n"/>
      <c r="B38" s="14" t="n"/>
      <c r="C38" s="14" t="n"/>
      <c r="D38" s="26" t="n"/>
      <c r="E38" s="26" t="n"/>
      <c r="F38" s="26" t="n"/>
      <c r="G38" s="14" t="n"/>
      <c r="H38" s="14" t="n"/>
      <c r="I38" s="16" t="n"/>
      <c r="J38" s="11">
        <f>IF($D38="","",$D38-Assumptions!$B$4)</f>
        <v/>
      </c>
      <c r="K38" s="17">
        <f>IF(COUNTA($A38:$I38)=0,"",IF($A38="","Check property",IFERROR(IF(OR($D38="",$E38="",$F38=""),"Check missing date",IF($E38&gt;$D38,"Check possession date",IF($F38&gt;$E38,"Check prep date",IF($H38="","Assign staff",IF(VLOOKUP($I38,Assumptions!$D$4:$E$9,2,FALSE)="Yes","Closed",IF($I38="On Hold","Review on hold",IF($I38="Ready for Move-In","Ready",IF(OR(Assumptions!$B$4="",Assumptions!$B$6=""),"Check assumptions",IF($F38&lt;Assumptions!$B$4,"Prep overdue",IF($F38&lt;=Assumptions!$B$4+Assumptions!$B$6,"Prep due soon","On schedule")))))))))),"Check status")))</f>
        <v/>
      </c>
    </row>
    <row r="39" ht="24" customHeight="1">
      <c r="A39" s="14" t="n"/>
      <c r="B39" s="14" t="n"/>
      <c r="C39" s="14" t="n"/>
      <c r="D39" s="26" t="n"/>
      <c r="E39" s="26" t="n"/>
      <c r="F39" s="26" t="n"/>
      <c r="G39" s="14" t="n"/>
      <c r="H39" s="14" t="n"/>
      <c r="I39" s="16" t="n"/>
      <c r="J39" s="8">
        <f>IF($D39="","",$D39-Assumptions!$B$4)</f>
        <v/>
      </c>
      <c r="K39" s="18">
        <f>IF(COUNTA($A39:$I39)=0,"",IF($A39="","Check property",IFERROR(IF(OR($D39="",$E39="",$F39=""),"Check missing date",IF($E39&gt;$D39,"Check possession date",IF($F39&gt;$E39,"Check prep date",IF($H39="","Assign staff",IF(VLOOKUP($I39,Assumptions!$D$4:$E$9,2,FALSE)="Yes","Closed",IF($I39="On Hold","Review on hold",IF($I39="Ready for Move-In","Ready",IF(OR(Assumptions!$B$4="",Assumptions!$B$6=""),"Check assumptions",IF($F39&lt;Assumptions!$B$4,"Prep overdue",IF($F39&lt;=Assumptions!$B$4+Assumptions!$B$6,"Prep due soon","On schedule")))))))))),"Check status")))</f>
        <v/>
      </c>
    </row>
    <row r="40" ht="24" customHeight="1">
      <c r="A40" s="14" t="n"/>
      <c r="B40" s="14" t="n"/>
      <c r="C40" s="14" t="n"/>
      <c r="D40" s="26" t="n"/>
      <c r="E40" s="26" t="n"/>
      <c r="F40" s="26" t="n"/>
      <c r="G40" s="14" t="n"/>
      <c r="H40" s="14" t="n"/>
      <c r="I40" s="16" t="n"/>
      <c r="J40" s="11">
        <f>IF($D40="","",$D40-Assumptions!$B$4)</f>
        <v/>
      </c>
      <c r="K40" s="17">
        <f>IF(COUNTA($A40:$I40)=0,"",IF($A40="","Check property",IFERROR(IF(OR($D40="",$E40="",$F40=""),"Check missing date",IF($E40&gt;$D40,"Check possession date",IF($F40&gt;$E40,"Check prep date",IF($H40="","Assign staff",IF(VLOOKUP($I40,Assumptions!$D$4:$E$9,2,FALSE)="Yes","Closed",IF($I40="On Hold","Review on hold",IF($I40="Ready for Move-In","Ready",IF(OR(Assumptions!$B$4="",Assumptions!$B$6=""),"Check assumptions",IF($F40&lt;Assumptions!$B$4,"Prep overdue",IF($F40&lt;=Assumptions!$B$4+Assumptions!$B$6,"Prep due soon","On schedule")))))))))),"Check status")))</f>
        <v/>
      </c>
    </row>
    <row r="41" ht="24" customHeight="1">
      <c r="A41" s="14" t="n"/>
      <c r="B41" s="14" t="n"/>
      <c r="C41" s="14" t="n"/>
      <c r="D41" s="26" t="n"/>
      <c r="E41" s="26" t="n"/>
      <c r="F41" s="26" t="n"/>
      <c r="G41" s="14" t="n"/>
      <c r="H41" s="14" t="n"/>
      <c r="I41" s="16" t="n"/>
      <c r="J41" s="8">
        <f>IF($D41="","",$D41-Assumptions!$B$4)</f>
        <v/>
      </c>
      <c r="K41" s="18">
        <f>IF(COUNTA($A41:$I41)=0,"",IF($A41="","Check property",IFERROR(IF(OR($D41="",$E41="",$F41=""),"Check missing date",IF($E41&gt;$D41,"Check possession date",IF($F41&gt;$E41,"Check prep date",IF($H41="","Assign staff",IF(VLOOKUP($I41,Assumptions!$D$4:$E$9,2,FALSE)="Yes","Closed",IF($I41="On Hold","Review on hold",IF($I41="Ready for Move-In","Ready",IF(OR(Assumptions!$B$4="",Assumptions!$B$6=""),"Check assumptions",IF($F41&lt;Assumptions!$B$4,"Prep overdue",IF($F41&lt;=Assumptions!$B$4+Assumptions!$B$6,"Prep due soon","On schedule")))))))))),"Check status")))</f>
        <v/>
      </c>
    </row>
    <row r="42" ht="24" customHeight="1">
      <c r="A42" s="14" t="n"/>
      <c r="B42" s="14" t="n"/>
      <c r="C42" s="14" t="n"/>
      <c r="D42" s="26" t="n"/>
      <c r="E42" s="26" t="n"/>
      <c r="F42" s="26" t="n"/>
      <c r="G42" s="14" t="n"/>
      <c r="H42" s="14" t="n"/>
      <c r="I42" s="16" t="n"/>
      <c r="J42" s="11">
        <f>IF($D42="","",$D42-Assumptions!$B$4)</f>
        <v/>
      </c>
      <c r="K42" s="17">
        <f>IF(COUNTA($A42:$I42)=0,"",IF($A42="","Check property",IFERROR(IF(OR($D42="",$E42="",$F42=""),"Check missing date",IF($E42&gt;$D42,"Check possession date",IF($F42&gt;$E42,"Check prep date",IF($H42="","Assign staff",IF(VLOOKUP($I42,Assumptions!$D$4:$E$9,2,FALSE)="Yes","Closed",IF($I42="On Hold","Review on hold",IF($I42="Ready for Move-In","Ready",IF(OR(Assumptions!$B$4="",Assumptions!$B$6=""),"Check assumptions",IF($F42&lt;Assumptions!$B$4,"Prep overdue",IF($F42&lt;=Assumptions!$B$4+Assumptions!$B$6,"Prep due soon","On schedule")))))))))),"Check status")))</f>
        <v/>
      </c>
    </row>
    <row r="43" ht="24" customHeight="1">
      <c r="A43" s="14" t="n"/>
      <c r="B43" s="14" t="n"/>
      <c r="C43" s="14" t="n"/>
      <c r="D43" s="26" t="n"/>
      <c r="E43" s="26" t="n"/>
      <c r="F43" s="26" t="n"/>
      <c r="G43" s="14" t="n"/>
      <c r="H43" s="14" t="n"/>
      <c r="I43" s="16" t="n"/>
      <c r="J43" s="8">
        <f>IF($D43="","",$D43-Assumptions!$B$4)</f>
        <v/>
      </c>
      <c r="K43" s="18">
        <f>IF(COUNTA($A43:$I43)=0,"",IF($A43="","Check property",IFERROR(IF(OR($D43="",$E43="",$F43=""),"Check missing date",IF($E43&gt;$D43,"Check possession date",IF($F43&gt;$E43,"Check prep date",IF($H43="","Assign staff",IF(VLOOKUP($I43,Assumptions!$D$4:$E$9,2,FALSE)="Yes","Closed",IF($I43="On Hold","Review on hold",IF($I43="Ready for Move-In","Ready",IF(OR(Assumptions!$B$4="",Assumptions!$B$6=""),"Check assumptions",IF($F43&lt;Assumptions!$B$4,"Prep overdue",IF($F43&lt;=Assumptions!$B$4+Assumptions!$B$6,"Prep due soon","On schedule")))))))))),"Check status")))</f>
        <v/>
      </c>
    </row>
    <row r="44" ht="24" customHeight="1">
      <c r="A44" s="14" t="n"/>
      <c r="B44" s="14" t="n"/>
      <c r="C44" s="14" t="n"/>
      <c r="D44" s="26" t="n"/>
      <c r="E44" s="26" t="n"/>
      <c r="F44" s="26" t="n"/>
      <c r="G44" s="14" t="n"/>
      <c r="H44" s="14" t="n"/>
      <c r="I44" s="16" t="n"/>
      <c r="J44" s="11">
        <f>IF($D44="","",$D44-Assumptions!$B$4)</f>
        <v/>
      </c>
      <c r="K44" s="17">
        <f>IF(COUNTA($A44:$I44)=0,"",IF($A44="","Check property",IFERROR(IF(OR($D44="",$E44="",$F44=""),"Check missing date",IF($E44&gt;$D44,"Check possession date",IF($F44&gt;$E44,"Check prep date",IF($H44="","Assign staff",IF(VLOOKUP($I44,Assumptions!$D$4:$E$9,2,FALSE)="Yes","Closed",IF($I44="On Hold","Review on hold",IF($I44="Ready for Move-In","Ready",IF(OR(Assumptions!$B$4="",Assumptions!$B$6=""),"Check assumptions",IF($F44&lt;Assumptions!$B$4,"Prep overdue",IF($F44&lt;=Assumptions!$B$4+Assumptions!$B$6,"Prep due soon","On schedule")))))))))),"Check status")))</f>
        <v/>
      </c>
    </row>
    <row r="45" ht="24" customHeight="1">
      <c r="A45" s="14" t="n"/>
      <c r="B45" s="14" t="n"/>
      <c r="C45" s="14" t="n"/>
      <c r="D45" s="26" t="n"/>
      <c r="E45" s="26" t="n"/>
      <c r="F45" s="26" t="n"/>
      <c r="G45" s="14" t="n"/>
      <c r="H45" s="14" t="n"/>
      <c r="I45" s="16" t="n"/>
      <c r="J45" s="8">
        <f>IF($D45="","",$D45-Assumptions!$B$4)</f>
        <v/>
      </c>
      <c r="K45" s="18">
        <f>IF(COUNTA($A45:$I45)=0,"",IF($A45="","Check property",IFERROR(IF(OR($D45="",$E45="",$F45=""),"Check missing date",IF($E45&gt;$D45,"Check possession date",IF($F45&gt;$E45,"Check prep date",IF($H45="","Assign staff",IF(VLOOKUP($I45,Assumptions!$D$4:$E$9,2,FALSE)="Yes","Closed",IF($I45="On Hold","Review on hold",IF($I45="Ready for Move-In","Ready",IF(OR(Assumptions!$B$4="",Assumptions!$B$6=""),"Check assumptions",IF($F45&lt;Assumptions!$B$4,"Prep overdue",IF($F45&lt;=Assumptions!$B$4+Assumptions!$B$6,"Prep due soon","On schedule")))))))))),"Check status")))</f>
        <v/>
      </c>
    </row>
    <row r="46" ht="24" customHeight="1">
      <c r="A46" s="14" t="n"/>
      <c r="B46" s="14" t="n"/>
      <c r="C46" s="14" t="n"/>
      <c r="D46" s="26" t="n"/>
      <c r="E46" s="26" t="n"/>
      <c r="F46" s="26" t="n"/>
      <c r="G46" s="14" t="n"/>
      <c r="H46" s="14" t="n"/>
      <c r="I46" s="16" t="n"/>
      <c r="J46" s="11">
        <f>IF($D46="","",$D46-Assumptions!$B$4)</f>
        <v/>
      </c>
      <c r="K46" s="17">
        <f>IF(COUNTA($A46:$I46)=0,"",IF($A46="","Check property",IFERROR(IF(OR($D46="",$E46="",$F46=""),"Check missing date",IF($E46&gt;$D46,"Check possession date",IF($F46&gt;$E46,"Check prep date",IF($H46="","Assign staff",IF(VLOOKUP($I46,Assumptions!$D$4:$E$9,2,FALSE)="Yes","Closed",IF($I46="On Hold","Review on hold",IF($I46="Ready for Move-In","Ready",IF(OR(Assumptions!$B$4="",Assumptions!$B$6=""),"Check assumptions",IF($F46&lt;Assumptions!$B$4,"Prep overdue",IF($F46&lt;=Assumptions!$B$4+Assumptions!$B$6,"Prep due soon","On schedule")))))))))),"Check status")))</f>
        <v/>
      </c>
    </row>
    <row r="47" ht="24" customHeight="1">
      <c r="A47" s="14" t="n"/>
      <c r="B47" s="14" t="n"/>
      <c r="C47" s="14" t="n"/>
      <c r="D47" s="26" t="n"/>
      <c r="E47" s="26" t="n"/>
      <c r="F47" s="26" t="n"/>
      <c r="G47" s="14" t="n"/>
      <c r="H47" s="14" t="n"/>
      <c r="I47" s="16" t="n"/>
      <c r="J47" s="8">
        <f>IF($D47="","",$D47-Assumptions!$B$4)</f>
        <v/>
      </c>
      <c r="K47" s="18">
        <f>IF(COUNTA($A47:$I47)=0,"",IF($A47="","Check property",IFERROR(IF(OR($D47="",$E47="",$F47=""),"Check missing date",IF($E47&gt;$D47,"Check possession date",IF($F47&gt;$E47,"Check prep date",IF($H47="","Assign staff",IF(VLOOKUP($I47,Assumptions!$D$4:$E$9,2,FALSE)="Yes","Closed",IF($I47="On Hold","Review on hold",IF($I47="Ready for Move-In","Ready",IF(OR(Assumptions!$B$4="",Assumptions!$B$6=""),"Check assumptions",IF($F47&lt;Assumptions!$B$4,"Prep overdue",IF($F47&lt;=Assumptions!$B$4+Assumptions!$B$6,"Prep due soon","On schedule")))))))))),"Check status")))</f>
        <v/>
      </c>
    </row>
    <row r="48" ht="24" customHeight="1">
      <c r="A48" s="14" t="n"/>
      <c r="B48" s="14" t="n"/>
      <c r="C48" s="14" t="n"/>
      <c r="D48" s="26" t="n"/>
      <c r="E48" s="26" t="n"/>
      <c r="F48" s="26" t="n"/>
      <c r="G48" s="14" t="n"/>
      <c r="H48" s="14" t="n"/>
      <c r="I48" s="16" t="n"/>
      <c r="J48" s="11">
        <f>IF($D48="","",$D48-Assumptions!$B$4)</f>
        <v/>
      </c>
      <c r="K48" s="17">
        <f>IF(COUNTA($A48:$I48)=0,"",IF($A48="","Check property",IFERROR(IF(OR($D48="",$E48="",$F48=""),"Check missing date",IF($E48&gt;$D48,"Check possession date",IF($F48&gt;$E48,"Check prep date",IF($H48="","Assign staff",IF(VLOOKUP($I48,Assumptions!$D$4:$E$9,2,FALSE)="Yes","Closed",IF($I48="On Hold","Review on hold",IF($I48="Ready for Move-In","Ready",IF(OR(Assumptions!$B$4="",Assumptions!$B$6=""),"Check assumptions",IF($F48&lt;Assumptions!$B$4,"Prep overdue",IF($F48&lt;=Assumptions!$B$4+Assumptions!$B$6,"Prep due soon","On schedule")))))))))),"Check status")))</f>
        <v/>
      </c>
    </row>
    <row r="49" ht="24" customHeight="1">
      <c r="A49" s="14" t="n"/>
      <c r="B49" s="14" t="n"/>
      <c r="C49" s="14" t="n"/>
      <c r="D49" s="26" t="n"/>
      <c r="E49" s="26" t="n"/>
      <c r="F49" s="26" t="n"/>
      <c r="G49" s="14" t="n"/>
      <c r="H49" s="14" t="n"/>
      <c r="I49" s="16" t="n"/>
      <c r="J49" s="8">
        <f>IF($D49="","",$D49-Assumptions!$B$4)</f>
        <v/>
      </c>
      <c r="K49" s="18">
        <f>IF(COUNTA($A49:$I49)=0,"",IF($A49="","Check property",IFERROR(IF(OR($D49="",$E49="",$F49=""),"Check missing date",IF($E49&gt;$D49,"Check possession date",IF($F49&gt;$E49,"Check prep date",IF($H49="","Assign staff",IF(VLOOKUP($I49,Assumptions!$D$4:$E$9,2,FALSE)="Yes","Closed",IF($I49="On Hold","Review on hold",IF($I49="Ready for Move-In","Ready",IF(OR(Assumptions!$B$4="",Assumptions!$B$6=""),"Check assumptions",IF($F49&lt;Assumptions!$B$4,"Prep overdue",IF($F49&lt;=Assumptions!$B$4+Assumptions!$B$6,"Prep due soon","On schedule")))))))))),"Check status")))</f>
        <v/>
      </c>
    </row>
    <row r="50" ht="24" customHeight="1">
      <c r="A50" s="14" t="n"/>
      <c r="B50" s="14" t="n"/>
      <c r="C50" s="14" t="n"/>
      <c r="D50" s="26" t="n"/>
      <c r="E50" s="26" t="n"/>
      <c r="F50" s="26" t="n"/>
      <c r="G50" s="14" t="n"/>
      <c r="H50" s="14" t="n"/>
      <c r="I50" s="16" t="n"/>
      <c r="J50" s="11">
        <f>IF($D50="","",$D50-Assumptions!$B$4)</f>
        <v/>
      </c>
      <c r="K50" s="17">
        <f>IF(COUNTA($A50:$I50)=0,"",IF($A50="","Check property",IFERROR(IF(OR($D50="",$E50="",$F50=""),"Check missing date",IF($E50&gt;$D50,"Check possession date",IF($F50&gt;$E50,"Check prep date",IF($H50="","Assign staff",IF(VLOOKUP($I50,Assumptions!$D$4:$E$9,2,FALSE)="Yes","Closed",IF($I50="On Hold","Review on hold",IF($I50="Ready for Move-In","Ready",IF(OR(Assumptions!$B$4="",Assumptions!$B$6=""),"Check assumptions",IF($F50&lt;Assumptions!$B$4,"Prep overdue",IF($F50&lt;=Assumptions!$B$4+Assumptions!$B$6,"Prep due soon","On schedule")))))))))),"Check status")))</f>
        <v/>
      </c>
    </row>
    <row r="51" ht="24" customHeight="1">
      <c r="A51" s="14" t="n"/>
      <c r="B51" s="14" t="n"/>
      <c r="C51" s="14" t="n"/>
      <c r="D51" s="26" t="n"/>
      <c r="E51" s="26" t="n"/>
      <c r="F51" s="26" t="n"/>
      <c r="G51" s="14" t="n"/>
      <c r="H51" s="14" t="n"/>
      <c r="I51" s="16" t="n"/>
      <c r="J51" s="8">
        <f>IF($D51="","",$D51-Assumptions!$B$4)</f>
        <v/>
      </c>
      <c r="K51" s="18">
        <f>IF(COUNTA($A51:$I51)=0,"",IF($A51="","Check property",IFERROR(IF(OR($D51="",$E51="",$F51=""),"Check missing date",IF($E51&gt;$D51,"Check possession date",IF($F51&gt;$E51,"Check prep date",IF($H51="","Assign staff",IF(VLOOKUP($I51,Assumptions!$D$4:$E$9,2,FALSE)="Yes","Closed",IF($I51="On Hold","Review on hold",IF($I51="Ready for Move-In","Ready",IF(OR(Assumptions!$B$4="",Assumptions!$B$6=""),"Check assumptions",IF($F51&lt;Assumptions!$B$4,"Prep overdue",IF($F51&lt;=Assumptions!$B$4+Assumptions!$B$6,"Prep due soon","On schedule")))))))))),"Check status")))</f>
        <v/>
      </c>
    </row>
    <row r="52" ht="24" customHeight="1">
      <c r="A52" s="14" t="n"/>
      <c r="B52" s="14" t="n"/>
      <c r="C52" s="14" t="n"/>
      <c r="D52" s="26" t="n"/>
      <c r="E52" s="26" t="n"/>
      <c r="F52" s="26" t="n"/>
      <c r="G52" s="14" t="n"/>
      <c r="H52" s="14" t="n"/>
      <c r="I52" s="16" t="n"/>
      <c r="J52" s="11">
        <f>IF($D52="","",$D52-Assumptions!$B$4)</f>
        <v/>
      </c>
      <c r="K52" s="17">
        <f>IF(COUNTA($A52:$I52)=0,"",IF($A52="","Check property",IFERROR(IF(OR($D52="",$E52="",$F52=""),"Check missing date",IF($E52&gt;$D52,"Check possession date",IF($F52&gt;$E52,"Check prep date",IF($H52="","Assign staff",IF(VLOOKUP($I52,Assumptions!$D$4:$E$9,2,FALSE)="Yes","Closed",IF($I52="On Hold","Review on hold",IF($I52="Ready for Move-In","Ready",IF(OR(Assumptions!$B$4="",Assumptions!$B$6=""),"Check assumptions",IF($F52&lt;Assumptions!$B$4,"Prep overdue",IF($F52&lt;=Assumptions!$B$4+Assumptions!$B$6,"Prep due soon","On schedule")))))))))),"Check status")))</f>
        <v/>
      </c>
    </row>
    <row r="53" ht="24" customHeight="1">
      <c r="A53" s="14" t="n"/>
      <c r="B53" s="14" t="n"/>
      <c r="C53" s="14" t="n"/>
      <c r="D53" s="26" t="n"/>
      <c r="E53" s="26" t="n"/>
      <c r="F53" s="26" t="n"/>
      <c r="G53" s="14" t="n"/>
      <c r="H53" s="14" t="n"/>
      <c r="I53" s="16" t="n"/>
      <c r="J53" s="8">
        <f>IF($D53="","",$D53-Assumptions!$B$4)</f>
        <v/>
      </c>
      <c r="K53" s="18">
        <f>IF(COUNTA($A53:$I53)=0,"",IF($A53="","Check property",IFERROR(IF(OR($D53="",$E53="",$F53=""),"Check missing date",IF($E53&gt;$D53,"Check possession date",IF($F53&gt;$E53,"Check prep date",IF($H53="","Assign staff",IF(VLOOKUP($I53,Assumptions!$D$4:$E$9,2,FALSE)="Yes","Closed",IF($I53="On Hold","Review on hold",IF($I53="Ready for Move-In","Ready",IF(OR(Assumptions!$B$4="",Assumptions!$B$6=""),"Check assumptions",IF($F53&lt;Assumptions!$B$4,"Prep overdue",IF($F53&lt;=Assumptions!$B$4+Assumptions!$B$6,"Prep due soon","On schedule")))))))))),"Check status")))</f>
        <v/>
      </c>
    </row>
    <row r="54" ht="24" customHeight="1">
      <c r="A54" s="14" t="n"/>
      <c r="B54" s="14" t="n"/>
      <c r="C54" s="14" t="n"/>
      <c r="D54" s="26" t="n"/>
      <c r="E54" s="26" t="n"/>
      <c r="F54" s="26" t="n"/>
      <c r="G54" s="14" t="n"/>
      <c r="H54" s="14" t="n"/>
      <c r="I54" s="16" t="n"/>
      <c r="J54" s="11">
        <f>IF($D54="","",$D54-Assumptions!$B$4)</f>
        <v/>
      </c>
      <c r="K54" s="17">
        <f>IF(COUNTA($A54:$I54)=0,"",IF($A54="","Check property",IFERROR(IF(OR($D54="",$E54="",$F54=""),"Check missing date",IF($E54&gt;$D54,"Check possession date",IF($F54&gt;$E54,"Check prep date",IF($H54="","Assign staff",IF(VLOOKUP($I54,Assumptions!$D$4:$E$9,2,FALSE)="Yes","Closed",IF($I54="On Hold","Review on hold",IF($I54="Ready for Move-In","Ready",IF(OR(Assumptions!$B$4="",Assumptions!$B$6=""),"Check assumptions",IF($F54&lt;Assumptions!$B$4,"Prep overdue",IF($F54&lt;=Assumptions!$B$4+Assumptions!$B$6,"Prep due soon","On schedule")))))))))),"Check status")))</f>
        <v/>
      </c>
    </row>
    <row r="55" ht="24" customHeight="1">
      <c r="A55" s="14" t="n"/>
      <c r="B55" s="14" t="n"/>
      <c r="C55" s="14" t="n"/>
      <c r="D55" s="26" t="n"/>
      <c r="E55" s="26" t="n"/>
      <c r="F55" s="26" t="n"/>
      <c r="G55" s="14" t="n"/>
      <c r="H55" s="14" t="n"/>
      <c r="I55" s="16" t="n"/>
      <c r="J55" s="8">
        <f>IF($D55="","",$D55-Assumptions!$B$4)</f>
        <v/>
      </c>
      <c r="K55" s="18">
        <f>IF(COUNTA($A55:$I55)=0,"",IF($A55="","Check property",IFERROR(IF(OR($D55="",$E55="",$F55=""),"Check missing date",IF($E55&gt;$D55,"Check possession date",IF($F55&gt;$E55,"Check prep date",IF($H55="","Assign staff",IF(VLOOKUP($I55,Assumptions!$D$4:$E$9,2,FALSE)="Yes","Closed",IF($I55="On Hold","Review on hold",IF($I55="Ready for Move-In","Ready",IF(OR(Assumptions!$B$4="",Assumptions!$B$6=""),"Check assumptions",IF($F55&lt;Assumptions!$B$4,"Prep overdue",IF($F55&lt;=Assumptions!$B$4+Assumptions!$B$6,"Prep due soon","On schedule")))))))))),"Check status")))</f>
        <v/>
      </c>
    </row>
    <row r="56" ht="24" customHeight="1">
      <c r="A56" s="14" t="n"/>
      <c r="B56" s="14" t="n"/>
      <c r="C56" s="14" t="n"/>
      <c r="D56" s="26" t="n"/>
      <c r="E56" s="26" t="n"/>
      <c r="F56" s="26" t="n"/>
      <c r="G56" s="14" t="n"/>
      <c r="H56" s="14" t="n"/>
      <c r="I56" s="16" t="n"/>
      <c r="J56" s="11">
        <f>IF($D56="","",$D56-Assumptions!$B$4)</f>
        <v/>
      </c>
      <c r="K56" s="17">
        <f>IF(COUNTA($A56:$I56)=0,"",IF($A56="","Check property",IFERROR(IF(OR($D56="",$E56="",$F56=""),"Check missing date",IF($E56&gt;$D56,"Check possession date",IF($F56&gt;$E56,"Check prep date",IF($H56="","Assign staff",IF(VLOOKUP($I56,Assumptions!$D$4:$E$9,2,FALSE)="Yes","Closed",IF($I56="On Hold","Review on hold",IF($I56="Ready for Move-In","Ready",IF(OR(Assumptions!$B$4="",Assumptions!$B$6=""),"Check assumptions",IF($F56&lt;Assumptions!$B$4,"Prep overdue",IF($F56&lt;=Assumptions!$B$4+Assumptions!$B$6,"Prep due soon","On schedule")))))))))),"Check status")))</f>
        <v/>
      </c>
    </row>
    <row r="57" ht="24" customHeight="1">
      <c r="A57" s="14" t="n"/>
      <c r="B57" s="14" t="n"/>
      <c r="C57" s="14" t="n"/>
      <c r="D57" s="26" t="n"/>
      <c r="E57" s="26" t="n"/>
      <c r="F57" s="26" t="n"/>
      <c r="G57" s="14" t="n"/>
      <c r="H57" s="14" t="n"/>
      <c r="I57" s="16" t="n"/>
      <c r="J57" s="8">
        <f>IF($D57="","",$D57-Assumptions!$B$4)</f>
        <v/>
      </c>
      <c r="K57" s="18">
        <f>IF(COUNTA($A57:$I57)=0,"",IF($A57="","Check property",IFERROR(IF(OR($D57="",$E57="",$F57=""),"Check missing date",IF($E57&gt;$D57,"Check possession date",IF($F57&gt;$E57,"Check prep date",IF($H57="","Assign staff",IF(VLOOKUP($I57,Assumptions!$D$4:$E$9,2,FALSE)="Yes","Closed",IF($I57="On Hold","Review on hold",IF($I57="Ready for Move-In","Ready",IF(OR(Assumptions!$B$4="",Assumptions!$B$6=""),"Check assumptions",IF($F57&lt;Assumptions!$B$4,"Prep overdue",IF($F57&lt;=Assumptions!$B$4+Assumptions!$B$6,"Prep due soon","On schedule")))))))))),"Check status")))</f>
        <v/>
      </c>
    </row>
    <row r="58" ht="24" customHeight="1">
      <c r="A58" s="14" t="n"/>
      <c r="B58" s="14" t="n"/>
      <c r="C58" s="14" t="n"/>
      <c r="D58" s="26" t="n"/>
      <c r="E58" s="26" t="n"/>
      <c r="F58" s="26" t="n"/>
      <c r="G58" s="14" t="n"/>
      <c r="H58" s="14" t="n"/>
      <c r="I58" s="16" t="n"/>
      <c r="J58" s="11">
        <f>IF($D58="","",$D58-Assumptions!$B$4)</f>
        <v/>
      </c>
      <c r="K58" s="17">
        <f>IF(COUNTA($A58:$I58)=0,"",IF($A58="","Check property",IFERROR(IF(OR($D58="",$E58="",$F58=""),"Check missing date",IF($E58&gt;$D58,"Check possession date",IF($F58&gt;$E58,"Check prep date",IF($H58="","Assign staff",IF(VLOOKUP($I58,Assumptions!$D$4:$E$9,2,FALSE)="Yes","Closed",IF($I58="On Hold","Review on hold",IF($I58="Ready for Move-In","Ready",IF(OR(Assumptions!$B$4="",Assumptions!$B$6=""),"Check assumptions",IF($F58&lt;Assumptions!$B$4,"Prep overdue",IF($F58&lt;=Assumptions!$B$4+Assumptions!$B$6,"Prep due soon","On schedule")))))))))),"Check status")))</f>
        <v/>
      </c>
    </row>
    <row r="59" ht="24" customHeight="1">
      <c r="A59" s="14" t="n"/>
      <c r="B59" s="14" t="n"/>
      <c r="C59" s="14" t="n"/>
      <c r="D59" s="26" t="n"/>
      <c r="E59" s="26" t="n"/>
      <c r="F59" s="26" t="n"/>
      <c r="G59" s="14" t="n"/>
      <c r="H59" s="14" t="n"/>
      <c r="I59" s="16" t="n"/>
      <c r="J59" s="8">
        <f>IF($D59="","",$D59-Assumptions!$B$4)</f>
        <v/>
      </c>
      <c r="K59" s="18">
        <f>IF(COUNTA($A59:$I59)=0,"",IF($A59="","Check property",IFERROR(IF(OR($D59="",$E59="",$F59=""),"Check missing date",IF($E59&gt;$D59,"Check possession date",IF($F59&gt;$E59,"Check prep date",IF($H59="","Assign staff",IF(VLOOKUP($I59,Assumptions!$D$4:$E$9,2,FALSE)="Yes","Closed",IF($I59="On Hold","Review on hold",IF($I59="Ready for Move-In","Ready",IF(OR(Assumptions!$B$4="",Assumptions!$B$6=""),"Check assumptions",IF($F59&lt;Assumptions!$B$4,"Prep overdue",IF($F59&lt;=Assumptions!$B$4+Assumptions!$B$6,"Prep due soon","On schedule")))))))))),"Check status")))</f>
        <v/>
      </c>
    </row>
    <row r="60" ht="24" customHeight="1">
      <c r="A60" s="14" t="n"/>
      <c r="B60" s="14" t="n"/>
      <c r="C60" s="14" t="n"/>
      <c r="D60" s="26" t="n"/>
      <c r="E60" s="26" t="n"/>
      <c r="F60" s="26" t="n"/>
      <c r="G60" s="14" t="n"/>
      <c r="H60" s="14" t="n"/>
      <c r="I60" s="16" t="n"/>
      <c r="J60" s="11">
        <f>IF($D60="","",$D60-Assumptions!$B$4)</f>
        <v/>
      </c>
      <c r="K60" s="17">
        <f>IF(COUNTA($A60:$I60)=0,"",IF($A60="","Check property",IFERROR(IF(OR($D60="",$E60="",$F60=""),"Check missing date",IF($E60&gt;$D60,"Check possession date",IF($F60&gt;$E60,"Check prep date",IF($H60="","Assign staff",IF(VLOOKUP($I60,Assumptions!$D$4:$E$9,2,FALSE)="Yes","Closed",IF($I60="On Hold","Review on hold",IF($I60="Ready for Move-In","Ready",IF(OR(Assumptions!$B$4="",Assumptions!$B$6=""),"Check assumptions",IF($F60&lt;Assumptions!$B$4,"Prep overdue",IF($F60&lt;=Assumptions!$B$4+Assumptions!$B$6,"Prep due soon","On schedule")))))))))),"Check status")))</f>
        <v/>
      </c>
    </row>
    <row r="61" ht="24" customHeight="1">
      <c r="A61" s="14" t="n"/>
      <c r="B61" s="14" t="n"/>
      <c r="C61" s="14" t="n"/>
      <c r="D61" s="26" t="n"/>
      <c r="E61" s="26" t="n"/>
      <c r="F61" s="26" t="n"/>
      <c r="G61" s="14" t="n"/>
      <c r="H61" s="14" t="n"/>
      <c r="I61" s="16" t="n"/>
      <c r="J61" s="8">
        <f>IF($D61="","",$D61-Assumptions!$B$4)</f>
        <v/>
      </c>
      <c r="K61" s="18">
        <f>IF(COUNTA($A61:$I61)=0,"",IF($A61="","Check property",IFERROR(IF(OR($D61="",$E61="",$F61=""),"Check missing date",IF($E61&gt;$D61,"Check possession date",IF($F61&gt;$E61,"Check prep date",IF($H61="","Assign staff",IF(VLOOKUP($I61,Assumptions!$D$4:$E$9,2,FALSE)="Yes","Closed",IF($I61="On Hold","Review on hold",IF($I61="Ready for Move-In","Ready",IF(OR(Assumptions!$B$4="",Assumptions!$B$6=""),"Check assumptions",IF($F61&lt;Assumptions!$B$4,"Prep overdue",IF($F61&lt;=Assumptions!$B$4+Assumptions!$B$6,"Prep due soon","On schedule")))))))))),"Check status")))</f>
        <v/>
      </c>
    </row>
    <row r="62" ht="24" customHeight="1">
      <c r="A62" s="14" t="n"/>
      <c r="B62" s="14" t="n"/>
      <c r="C62" s="14" t="n"/>
      <c r="D62" s="26" t="n"/>
      <c r="E62" s="26" t="n"/>
      <c r="F62" s="26" t="n"/>
      <c r="G62" s="14" t="n"/>
      <c r="H62" s="14" t="n"/>
      <c r="I62" s="16" t="n"/>
      <c r="J62" s="11">
        <f>IF($D62="","",$D62-Assumptions!$B$4)</f>
        <v/>
      </c>
      <c r="K62" s="17">
        <f>IF(COUNTA($A62:$I62)=0,"",IF($A62="","Check property",IFERROR(IF(OR($D62="",$E62="",$F62=""),"Check missing date",IF($E62&gt;$D62,"Check possession date",IF($F62&gt;$E62,"Check prep date",IF($H62="","Assign staff",IF(VLOOKUP($I62,Assumptions!$D$4:$E$9,2,FALSE)="Yes","Closed",IF($I62="On Hold","Review on hold",IF($I62="Ready for Move-In","Ready",IF(OR(Assumptions!$B$4="",Assumptions!$B$6=""),"Check assumptions",IF($F62&lt;Assumptions!$B$4,"Prep overdue",IF($F62&lt;=Assumptions!$B$4+Assumptions!$B$6,"Prep due soon","On schedule")))))))))),"Check status")))</f>
        <v/>
      </c>
    </row>
    <row r="63" ht="24" customHeight="1">
      <c r="A63" s="14" t="n"/>
      <c r="B63" s="14" t="n"/>
      <c r="C63" s="14" t="n"/>
      <c r="D63" s="26" t="n"/>
      <c r="E63" s="26" t="n"/>
      <c r="F63" s="26" t="n"/>
      <c r="G63" s="14" t="n"/>
      <c r="H63" s="14" t="n"/>
      <c r="I63" s="16" t="n"/>
      <c r="J63" s="8">
        <f>IF($D63="","",$D63-Assumptions!$B$4)</f>
        <v/>
      </c>
      <c r="K63" s="18">
        <f>IF(COUNTA($A63:$I63)=0,"",IF($A63="","Check property",IFERROR(IF(OR($D63="",$E63="",$F63=""),"Check missing date",IF($E63&gt;$D63,"Check possession date",IF($F63&gt;$E63,"Check prep date",IF($H63="","Assign staff",IF(VLOOKUP($I63,Assumptions!$D$4:$E$9,2,FALSE)="Yes","Closed",IF($I63="On Hold","Review on hold",IF($I63="Ready for Move-In","Ready",IF(OR(Assumptions!$B$4="",Assumptions!$B$6=""),"Check assumptions",IF($F63&lt;Assumptions!$B$4,"Prep overdue",IF($F63&lt;=Assumptions!$B$4+Assumptions!$B$6,"Prep due soon","On schedule")))))))))),"Check status")))</f>
        <v/>
      </c>
    </row>
    <row r="64" ht="24" customHeight="1">
      <c r="A64" s="14" t="n"/>
      <c r="B64" s="14" t="n"/>
      <c r="C64" s="14" t="n"/>
      <c r="D64" s="26" t="n"/>
      <c r="E64" s="26" t="n"/>
      <c r="F64" s="26" t="n"/>
      <c r="G64" s="14" t="n"/>
      <c r="H64" s="14" t="n"/>
      <c r="I64" s="16" t="n"/>
      <c r="J64" s="11">
        <f>IF($D64="","",$D64-Assumptions!$B$4)</f>
        <v/>
      </c>
      <c r="K64" s="17">
        <f>IF(COUNTA($A64:$I64)=0,"",IF($A64="","Check property",IFERROR(IF(OR($D64="",$E64="",$F64=""),"Check missing date",IF($E64&gt;$D64,"Check possession date",IF($F64&gt;$E64,"Check prep date",IF($H64="","Assign staff",IF(VLOOKUP($I64,Assumptions!$D$4:$E$9,2,FALSE)="Yes","Closed",IF($I64="On Hold","Review on hold",IF($I64="Ready for Move-In","Ready",IF(OR(Assumptions!$B$4="",Assumptions!$B$6=""),"Check assumptions",IF($F64&lt;Assumptions!$B$4,"Prep overdue",IF($F64&lt;=Assumptions!$B$4+Assumptions!$B$6,"Prep due soon","On schedule")))))))))),"Check status")))</f>
        <v/>
      </c>
    </row>
    <row r="65" ht="24" customHeight="1">
      <c r="A65" s="14" t="n"/>
      <c r="B65" s="14" t="n"/>
      <c r="C65" s="14" t="n"/>
      <c r="D65" s="26" t="n"/>
      <c r="E65" s="26" t="n"/>
      <c r="F65" s="26" t="n"/>
      <c r="G65" s="14" t="n"/>
      <c r="H65" s="14" t="n"/>
      <c r="I65" s="16" t="n"/>
      <c r="J65" s="8">
        <f>IF($D65="","",$D65-Assumptions!$B$4)</f>
        <v/>
      </c>
      <c r="K65" s="18">
        <f>IF(COUNTA($A65:$I65)=0,"",IF($A65="","Check property",IFERROR(IF(OR($D65="",$E65="",$F65=""),"Check missing date",IF($E65&gt;$D65,"Check possession date",IF($F65&gt;$E65,"Check prep date",IF($H65="","Assign staff",IF(VLOOKUP($I65,Assumptions!$D$4:$E$9,2,FALSE)="Yes","Closed",IF($I65="On Hold","Review on hold",IF($I65="Ready for Move-In","Ready",IF(OR(Assumptions!$B$4="",Assumptions!$B$6=""),"Check assumptions",IF($F65&lt;Assumptions!$B$4,"Prep overdue",IF($F65&lt;=Assumptions!$B$4+Assumptions!$B$6,"Prep due soon","On schedule")))))))))),"Check status")))</f>
        <v/>
      </c>
    </row>
    <row r="66" ht="24" customHeight="1">
      <c r="A66" s="14" t="n"/>
      <c r="B66" s="14" t="n"/>
      <c r="C66" s="14" t="n"/>
      <c r="D66" s="26" t="n"/>
      <c r="E66" s="26" t="n"/>
      <c r="F66" s="26" t="n"/>
      <c r="G66" s="14" t="n"/>
      <c r="H66" s="14" t="n"/>
      <c r="I66" s="16" t="n"/>
      <c r="J66" s="11">
        <f>IF($D66="","",$D66-Assumptions!$B$4)</f>
        <v/>
      </c>
      <c r="K66" s="17">
        <f>IF(COUNTA($A66:$I66)=0,"",IF($A66="","Check property",IFERROR(IF(OR($D66="",$E66="",$F66=""),"Check missing date",IF($E66&gt;$D66,"Check possession date",IF($F66&gt;$E66,"Check prep date",IF($H66="","Assign staff",IF(VLOOKUP($I66,Assumptions!$D$4:$E$9,2,FALSE)="Yes","Closed",IF($I66="On Hold","Review on hold",IF($I66="Ready for Move-In","Ready",IF(OR(Assumptions!$B$4="",Assumptions!$B$6=""),"Check assumptions",IF($F66&lt;Assumptions!$B$4,"Prep overdue",IF($F66&lt;=Assumptions!$B$4+Assumptions!$B$6,"Prep due soon","On schedule")))))))))),"Check status")))</f>
        <v/>
      </c>
    </row>
    <row r="67" ht="24" customHeight="1">
      <c r="A67" s="14" t="n"/>
      <c r="B67" s="14" t="n"/>
      <c r="C67" s="14" t="n"/>
      <c r="D67" s="26" t="n"/>
      <c r="E67" s="26" t="n"/>
      <c r="F67" s="26" t="n"/>
      <c r="G67" s="14" t="n"/>
      <c r="H67" s="14" t="n"/>
      <c r="I67" s="16" t="n"/>
      <c r="J67" s="8">
        <f>IF($D67="","",$D67-Assumptions!$B$4)</f>
        <v/>
      </c>
      <c r="K67" s="18">
        <f>IF(COUNTA($A67:$I67)=0,"",IF($A67="","Check property",IFERROR(IF(OR($D67="",$E67="",$F67=""),"Check missing date",IF($E67&gt;$D67,"Check possession date",IF($F67&gt;$E67,"Check prep date",IF($H67="","Assign staff",IF(VLOOKUP($I67,Assumptions!$D$4:$E$9,2,FALSE)="Yes","Closed",IF($I67="On Hold","Review on hold",IF($I67="Ready for Move-In","Ready",IF(OR(Assumptions!$B$4="",Assumptions!$B$6=""),"Check assumptions",IF($F67&lt;Assumptions!$B$4,"Prep overdue",IF($F67&lt;=Assumptions!$B$4+Assumptions!$B$6,"Prep due soon","On schedule")))))))))),"Check status")))</f>
        <v/>
      </c>
    </row>
    <row r="68" ht="24" customHeight="1">
      <c r="A68" s="14" t="n"/>
      <c r="B68" s="14" t="n"/>
      <c r="C68" s="14" t="n"/>
      <c r="D68" s="26" t="n"/>
      <c r="E68" s="26" t="n"/>
      <c r="F68" s="26" t="n"/>
      <c r="G68" s="14" t="n"/>
      <c r="H68" s="14" t="n"/>
      <c r="I68" s="16" t="n"/>
      <c r="J68" s="11">
        <f>IF($D68="","",$D68-Assumptions!$B$4)</f>
        <v/>
      </c>
      <c r="K68" s="17">
        <f>IF(COUNTA($A68:$I68)=0,"",IF($A68="","Check property",IFERROR(IF(OR($D68="",$E68="",$F68=""),"Check missing date",IF($E68&gt;$D68,"Check possession date",IF($F68&gt;$E68,"Check prep date",IF($H68="","Assign staff",IF(VLOOKUP($I68,Assumptions!$D$4:$E$9,2,FALSE)="Yes","Closed",IF($I68="On Hold","Review on hold",IF($I68="Ready for Move-In","Ready",IF(OR(Assumptions!$B$4="",Assumptions!$B$6=""),"Check assumptions",IF($F68&lt;Assumptions!$B$4,"Prep overdue",IF($F68&lt;=Assumptions!$B$4+Assumptions!$B$6,"Prep due soon","On schedule")))))))))),"Check status")))</f>
        <v/>
      </c>
    </row>
    <row r="69" ht="24" customHeight="1">
      <c r="A69" s="14" t="n"/>
      <c r="B69" s="14" t="n"/>
      <c r="C69" s="14" t="n"/>
      <c r="D69" s="26" t="n"/>
      <c r="E69" s="26" t="n"/>
      <c r="F69" s="26" t="n"/>
      <c r="G69" s="14" t="n"/>
      <c r="H69" s="14" t="n"/>
      <c r="I69" s="16" t="n"/>
      <c r="J69" s="8">
        <f>IF($D69="","",$D69-Assumptions!$B$4)</f>
        <v/>
      </c>
      <c r="K69" s="18">
        <f>IF(COUNTA($A69:$I69)=0,"",IF($A69="","Check property",IFERROR(IF(OR($D69="",$E69="",$F69=""),"Check missing date",IF($E69&gt;$D69,"Check possession date",IF($F69&gt;$E69,"Check prep date",IF($H69="","Assign staff",IF(VLOOKUP($I69,Assumptions!$D$4:$E$9,2,FALSE)="Yes","Closed",IF($I69="On Hold","Review on hold",IF($I69="Ready for Move-In","Ready",IF(OR(Assumptions!$B$4="",Assumptions!$B$6=""),"Check assumptions",IF($F69&lt;Assumptions!$B$4,"Prep overdue",IF($F69&lt;=Assumptions!$B$4+Assumptions!$B$6,"Prep due soon","On schedule")))))))))),"Check status")))</f>
        <v/>
      </c>
    </row>
    <row r="70" ht="24" customHeight="1">
      <c r="A70" s="14" t="n"/>
      <c r="B70" s="14" t="n"/>
      <c r="C70" s="14" t="n"/>
      <c r="D70" s="26" t="n"/>
      <c r="E70" s="26" t="n"/>
      <c r="F70" s="26" t="n"/>
      <c r="G70" s="14" t="n"/>
      <c r="H70" s="14" t="n"/>
      <c r="I70" s="16" t="n"/>
      <c r="J70" s="11">
        <f>IF($D70="","",$D70-Assumptions!$B$4)</f>
        <v/>
      </c>
      <c r="K70" s="17">
        <f>IF(COUNTA($A70:$I70)=0,"",IF($A70="","Check property",IFERROR(IF(OR($D70="",$E70="",$F70=""),"Check missing date",IF($E70&gt;$D70,"Check possession date",IF($F70&gt;$E70,"Check prep date",IF($H70="","Assign staff",IF(VLOOKUP($I70,Assumptions!$D$4:$E$9,2,FALSE)="Yes","Closed",IF($I70="On Hold","Review on hold",IF($I70="Ready for Move-In","Ready",IF(OR(Assumptions!$B$4="",Assumptions!$B$6=""),"Check assumptions",IF($F70&lt;Assumptions!$B$4,"Prep overdue",IF($F70&lt;=Assumptions!$B$4+Assumptions!$B$6,"Prep due soon","On schedule")))))))))),"Check status")))</f>
        <v/>
      </c>
    </row>
    <row r="71" ht="24" customHeight="1">
      <c r="A71" s="14" t="n"/>
      <c r="B71" s="14" t="n"/>
      <c r="C71" s="14" t="n"/>
      <c r="D71" s="26" t="n"/>
      <c r="E71" s="26" t="n"/>
      <c r="F71" s="26" t="n"/>
      <c r="G71" s="14" t="n"/>
      <c r="H71" s="14" t="n"/>
      <c r="I71" s="16" t="n"/>
      <c r="J71" s="8">
        <f>IF($D71="","",$D71-Assumptions!$B$4)</f>
        <v/>
      </c>
      <c r="K71" s="18">
        <f>IF(COUNTA($A71:$I71)=0,"",IF($A71="","Check property",IFERROR(IF(OR($D71="",$E71="",$F71=""),"Check missing date",IF($E71&gt;$D71,"Check possession date",IF($F71&gt;$E71,"Check prep date",IF($H71="","Assign staff",IF(VLOOKUP($I71,Assumptions!$D$4:$E$9,2,FALSE)="Yes","Closed",IF($I71="On Hold","Review on hold",IF($I71="Ready for Move-In","Ready",IF(OR(Assumptions!$B$4="",Assumptions!$B$6=""),"Check assumptions",IF($F71&lt;Assumptions!$B$4,"Prep overdue",IF($F71&lt;=Assumptions!$B$4+Assumptions!$B$6,"Prep due soon","On schedule")))))))))),"Check status")))</f>
        <v/>
      </c>
    </row>
    <row r="72" ht="24" customHeight="1">
      <c r="A72" s="14" t="n"/>
      <c r="B72" s="14" t="n"/>
      <c r="C72" s="14" t="n"/>
      <c r="D72" s="26" t="n"/>
      <c r="E72" s="26" t="n"/>
      <c r="F72" s="26" t="n"/>
      <c r="G72" s="14" t="n"/>
      <c r="H72" s="14" t="n"/>
      <c r="I72" s="16" t="n"/>
      <c r="J72" s="11">
        <f>IF($D72="","",$D72-Assumptions!$B$4)</f>
        <v/>
      </c>
      <c r="K72" s="17">
        <f>IF(COUNTA($A72:$I72)=0,"",IF($A72="","Check property",IFERROR(IF(OR($D72="",$E72="",$F72=""),"Check missing date",IF($E72&gt;$D72,"Check possession date",IF($F72&gt;$E72,"Check prep date",IF($H72="","Assign staff",IF(VLOOKUP($I72,Assumptions!$D$4:$E$9,2,FALSE)="Yes","Closed",IF($I72="On Hold","Review on hold",IF($I72="Ready for Move-In","Ready",IF(OR(Assumptions!$B$4="",Assumptions!$B$6=""),"Check assumptions",IF($F72&lt;Assumptions!$B$4,"Prep overdue",IF($F72&lt;=Assumptions!$B$4+Assumptions!$B$6,"Prep due soon","On schedule")))))))))),"Check status")))</f>
        <v/>
      </c>
    </row>
    <row r="73" ht="24" customHeight="1">
      <c r="A73" s="14" t="n"/>
      <c r="B73" s="14" t="n"/>
      <c r="C73" s="14" t="n"/>
      <c r="D73" s="26" t="n"/>
      <c r="E73" s="26" t="n"/>
      <c r="F73" s="26" t="n"/>
      <c r="G73" s="14" t="n"/>
      <c r="H73" s="14" t="n"/>
      <c r="I73" s="16" t="n"/>
      <c r="J73" s="8">
        <f>IF($D73="","",$D73-Assumptions!$B$4)</f>
        <v/>
      </c>
      <c r="K73" s="18">
        <f>IF(COUNTA($A73:$I73)=0,"",IF($A73="","Check property",IFERROR(IF(OR($D73="",$E73="",$F73=""),"Check missing date",IF($E73&gt;$D73,"Check possession date",IF($F73&gt;$E73,"Check prep date",IF($H73="","Assign staff",IF(VLOOKUP($I73,Assumptions!$D$4:$E$9,2,FALSE)="Yes","Closed",IF($I73="On Hold","Review on hold",IF($I73="Ready for Move-In","Ready",IF(OR(Assumptions!$B$4="",Assumptions!$B$6=""),"Check assumptions",IF($F73&lt;Assumptions!$B$4,"Prep overdue",IF($F73&lt;=Assumptions!$B$4+Assumptions!$B$6,"Prep due soon","On schedule")))))))))),"Check status")))</f>
        <v/>
      </c>
    </row>
    <row r="74" ht="24" customHeight="1">
      <c r="A74" s="14" t="n"/>
      <c r="B74" s="14" t="n"/>
      <c r="C74" s="14" t="n"/>
      <c r="D74" s="26" t="n"/>
      <c r="E74" s="26" t="n"/>
      <c r="F74" s="26" t="n"/>
      <c r="G74" s="14" t="n"/>
      <c r="H74" s="14" t="n"/>
      <c r="I74" s="16" t="n"/>
      <c r="J74" s="11">
        <f>IF($D74="","",$D74-Assumptions!$B$4)</f>
        <v/>
      </c>
      <c r="K74" s="17">
        <f>IF(COUNTA($A74:$I74)=0,"",IF($A74="","Check property",IFERROR(IF(OR($D74="",$E74="",$F74=""),"Check missing date",IF($E74&gt;$D74,"Check possession date",IF($F74&gt;$E74,"Check prep date",IF($H74="","Assign staff",IF(VLOOKUP($I74,Assumptions!$D$4:$E$9,2,FALSE)="Yes","Closed",IF($I74="On Hold","Review on hold",IF($I74="Ready for Move-In","Ready",IF(OR(Assumptions!$B$4="",Assumptions!$B$6=""),"Check assumptions",IF($F74&lt;Assumptions!$B$4,"Prep overdue",IF($F74&lt;=Assumptions!$B$4+Assumptions!$B$6,"Prep due soon","On schedule")))))))))),"Check status")))</f>
        <v/>
      </c>
    </row>
    <row r="75" ht="24" customHeight="1">
      <c r="A75" s="14" t="n"/>
      <c r="B75" s="14" t="n"/>
      <c r="C75" s="14" t="n"/>
      <c r="D75" s="26" t="n"/>
      <c r="E75" s="26" t="n"/>
      <c r="F75" s="26" t="n"/>
      <c r="G75" s="14" t="n"/>
      <c r="H75" s="14" t="n"/>
      <c r="I75" s="16" t="n"/>
      <c r="J75" s="8">
        <f>IF($D75="","",$D75-Assumptions!$B$4)</f>
        <v/>
      </c>
      <c r="K75" s="18">
        <f>IF(COUNTA($A75:$I75)=0,"",IF($A75="","Check property",IFERROR(IF(OR($D75="",$E75="",$F75=""),"Check missing date",IF($E75&gt;$D75,"Check possession date",IF($F75&gt;$E75,"Check prep date",IF($H75="","Assign staff",IF(VLOOKUP($I75,Assumptions!$D$4:$E$9,2,FALSE)="Yes","Closed",IF($I75="On Hold","Review on hold",IF($I75="Ready for Move-In","Ready",IF(OR(Assumptions!$B$4="",Assumptions!$B$6=""),"Check assumptions",IF($F75&lt;Assumptions!$B$4,"Prep overdue",IF($F75&lt;=Assumptions!$B$4+Assumptions!$B$6,"Prep due soon","On schedule")))))))))),"Check status")))</f>
        <v/>
      </c>
    </row>
    <row r="76" ht="24" customHeight="1">
      <c r="A76" s="14" t="n"/>
      <c r="B76" s="14" t="n"/>
      <c r="C76" s="14" t="n"/>
      <c r="D76" s="26" t="n"/>
      <c r="E76" s="26" t="n"/>
      <c r="F76" s="26" t="n"/>
      <c r="G76" s="14" t="n"/>
      <c r="H76" s="14" t="n"/>
      <c r="I76" s="16" t="n"/>
      <c r="J76" s="11">
        <f>IF($D76="","",$D76-Assumptions!$B$4)</f>
        <v/>
      </c>
      <c r="K76" s="17">
        <f>IF(COUNTA($A76:$I76)=0,"",IF($A76="","Check property",IFERROR(IF(OR($D76="",$E76="",$F76=""),"Check missing date",IF($E76&gt;$D76,"Check possession date",IF($F76&gt;$E76,"Check prep date",IF($H76="","Assign staff",IF(VLOOKUP($I76,Assumptions!$D$4:$E$9,2,FALSE)="Yes","Closed",IF($I76="On Hold","Review on hold",IF($I76="Ready for Move-In","Ready",IF(OR(Assumptions!$B$4="",Assumptions!$B$6=""),"Check assumptions",IF($F76&lt;Assumptions!$B$4,"Prep overdue",IF($F76&lt;=Assumptions!$B$4+Assumptions!$B$6,"Prep due soon","On schedule")))))))))),"Check status")))</f>
        <v/>
      </c>
    </row>
    <row r="77" ht="24" customHeight="1">
      <c r="A77" s="14" t="n"/>
      <c r="B77" s="14" t="n"/>
      <c r="C77" s="14" t="n"/>
      <c r="D77" s="26" t="n"/>
      <c r="E77" s="26" t="n"/>
      <c r="F77" s="26" t="n"/>
      <c r="G77" s="14" t="n"/>
      <c r="H77" s="14" t="n"/>
      <c r="I77" s="16" t="n"/>
      <c r="J77" s="8">
        <f>IF($D77="","",$D77-Assumptions!$B$4)</f>
        <v/>
      </c>
      <c r="K77" s="18">
        <f>IF(COUNTA($A77:$I77)=0,"",IF($A77="","Check property",IFERROR(IF(OR($D77="",$E77="",$F77=""),"Check missing date",IF($E77&gt;$D77,"Check possession date",IF($F77&gt;$E77,"Check prep date",IF($H77="","Assign staff",IF(VLOOKUP($I77,Assumptions!$D$4:$E$9,2,FALSE)="Yes","Closed",IF($I77="On Hold","Review on hold",IF($I77="Ready for Move-In","Ready",IF(OR(Assumptions!$B$4="",Assumptions!$B$6=""),"Check assumptions",IF($F77&lt;Assumptions!$B$4,"Prep overdue",IF($F77&lt;=Assumptions!$B$4+Assumptions!$B$6,"Prep due soon","On schedule")))))))))),"Check status")))</f>
        <v/>
      </c>
    </row>
    <row r="78" ht="24" customHeight="1">
      <c r="A78" s="14" t="n"/>
      <c r="B78" s="14" t="n"/>
      <c r="C78" s="14" t="n"/>
      <c r="D78" s="26" t="n"/>
      <c r="E78" s="26" t="n"/>
      <c r="F78" s="26" t="n"/>
      <c r="G78" s="14" t="n"/>
      <c r="H78" s="14" t="n"/>
      <c r="I78" s="16" t="n"/>
      <c r="J78" s="11">
        <f>IF($D78="","",$D78-Assumptions!$B$4)</f>
        <v/>
      </c>
      <c r="K78" s="17">
        <f>IF(COUNTA($A78:$I78)=0,"",IF($A78="","Check property",IFERROR(IF(OR($D78="",$E78="",$F78=""),"Check missing date",IF($E78&gt;$D78,"Check possession date",IF($F78&gt;$E78,"Check prep date",IF($H78="","Assign staff",IF(VLOOKUP($I78,Assumptions!$D$4:$E$9,2,FALSE)="Yes","Closed",IF($I78="On Hold","Review on hold",IF($I78="Ready for Move-In","Ready",IF(OR(Assumptions!$B$4="",Assumptions!$B$6=""),"Check assumptions",IF($F78&lt;Assumptions!$B$4,"Prep overdue",IF($F78&lt;=Assumptions!$B$4+Assumptions!$B$6,"Prep due soon","On schedule")))))))))),"Check status")))</f>
        <v/>
      </c>
    </row>
    <row r="79" ht="24" customHeight="1">
      <c r="A79" s="14" t="n"/>
      <c r="B79" s="14" t="n"/>
      <c r="C79" s="14" t="n"/>
      <c r="D79" s="26" t="n"/>
      <c r="E79" s="26" t="n"/>
      <c r="F79" s="26" t="n"/>
      <c r="G79" s="14" t="n"/>
      <c r="H79" s="14" t="n"/>
      <c r="I79" s="16" t="n"/>
      <c r="J79" s="8">
        <f>IF($D79="","",$D79-Assumptions!$B$4)</f>
        <v/>
      </c>
      <c r="K79" s="18">
        <f>IF(COUNTA($A79:$I79)=0,"",IF($A79="","Check property",IFERROR(IF(OR($D79="",$E79="",$F79=""),"Check missing date",IF($E79&gt;$D79,"Check possession date",IF($F79&gt;$E79,"Check prep date",IF($H79="","Assign staff",IF(VLOOKUP($I79,Assumptions!$D$4:$E$9,2,FALSE)="Yes","Closed",IF($I79="On Hold","Review on hold",IF($I79="Ready for Move-In","Ready",IF(OR(Assumptions!$B$4="",Assumptions!$B$6=""),"Check assumptions",IF($F79&lt;Assumptions!$B$4,"Prep overdue",IF($F79&lt;=Assumptions!$B$4+Assumptions!$B$6,"Prep due soon","On schedule")))))))))),"Check status")))</f>
        <v/>
      </c>
    </row>
    <row r="80" ht="24" customHeight="1">
      <c r="A80" s="14" t="n"/>
      <c r="B80" s="14" t="n"/>
      <c r="C80" s="14" t="n"/>
      <c r="D80" s="26" t="n"/>
      <c r="E80" s="26" t="n"/>
      <c r="F80" s="26" t="n"/>
      <c r="G80" s="14" t="n"/>
      <c r="H80" s="14" t="n"/>
      <c r="I80" s="16" t="n"/>
      <c r="J80" s="11">
        <f>IF($D80="","",$D80-Assumptions!$B$4)</f>
        <v/>
      </c>
      <c r="K80" s="17">
        <f>IF(COUNTA($A80:$I80)=0,"",IF($A80="","Check property",IFERROR(IF(OR($D80="",$E80="",$F80=""),"Check missing date",IF($E80&gt;$D80,"Check possession date",IF($F80&gt;$E80,"Check prep date",IF($H80="","Assign staff",IF(VLOOKUP($I80,Assumptions!$D$4:$E$9,2,FALSE)="Yes","Closed",IF($I80="On Hold","Review on hold",IF($I80="Ready for Move-In","Ready",IF(OR(Assumptions!$B$4="",Assumptions!$B$6=""),"Check assumptions",IF($F80&lt;Assumptions!$B$4,"Prep overdue",IF($F80&lt;=Assumptions!$B$4+Assumptions!$B$6,"Prep due soon","On schedule")))))))))),"Check status")))</f>
        <v/>
      </c>
    </row>
    <row r="81" ht="24" customHeight="1">
      <c r="A81" s="14" t="n"/>
      <c r="B81" s="14" t="n"/>
      <c r="C81" s="14" t="n"/>
      <c r="D81" s="26" t="n"/>
      <c r="E81" s="26" t="n"/>
      <c r="F81" s="26" t="n"/>
      <c r="G81" s="14" t="n"/>
      <c r="H81" s="14" t="n"/>
      <c r="I81" s="16" t="n"/>
      <c r="J81" s="8">
        <f>IF($D81="","",$D81-Assumptions!$B$4)</f>
        <v/>
      </c>
      <c r="K81" s="18">
        <f>IF(COUNTA($A81:$I81)=0,"",IF($A81="","Check property",IFERROR(IF(OR($D81="",$E81="",$F81=""),"Check missing date",IF($E81&gt;$D81,"Check possession date",IF($F81&gt;$E81,"Check prep date",IF($H81="","Assign staff",IF(VLOOKUP($I81,Assumptions!$D$4:$E$9,2,FALSE)="Yes","Closed",IF($I81="On Hold","Review on hold",IF($I81="Ready for Move-In","Ready",IF(OR(Assumptions!$B$4="",Assumptions!$B$6=""),"Check assumptions",IF($F81&lt;Assumptions!$B$4,"Prep overdue",IF($F81&lt;=Assumptions!$B$4+Assumptions!$B$6,"Prep due soon","On schedule")))))))))),"Check status")))</f>
        <v/>
      </c>
    </row>
    <row r="82" ht="24" customHeight="1">
      <c r="A82" s="14" t="n"/>
      <c r="B82" s="14" t="n"/>
      <c r="C82" s="14" t="n"/>
      <c r="D82" s="26" t="n"/>
      <c r="E82" s="26" t="n"/>
      <c r="F82" s="26" t="n"/>
      <c r="G82" s="14" t="n"/>
      <c r="H82" s="14" t="n"/>
      <c r="I82" s="16" t="n"/>
      <c r="J82" s="11">
        <f>IF($D82="","",$D82-Assumptions!$B$4)</f>
        <v/>
      </c>
      <c r="K82" s="17">
        <f>IF(COUNTA($A82:$I82)=0,"",IF($A82="","Check property",IFERROR(IF(OR($D82="",$E82="",$F82=""),"Check missing date",IF($E82&gt;$D82,"Check possession date",IF($F82&gt;$E82,"Check prep date",IF($H82="","Assign staff",IF(VLOOKUP($I82,Assumptions!$D$4:$E$9,2,FALSE)="Yes","Closed",IF($I82="On Hold","Review on hold",IF($I82="Ready for Move-In","Ready",IF(OR(Assumptions!$B$4="",Assumptions!$B$6=""),"Check assumptions",IF($F82&lt;Assumptions!$B$4,"Prep overdue",IF($F82&lt;=Assumptions!$B$4+Assumptions!$B$6,"Prep due soon","On schedule")))))))))),"Check status")))</f>
        <v/>
      </c>
    </row>
    <row r="83" ht="24" customHeight="1">
      <c r="A83" s="14" t="n"/>
      <c r="B83" s="14" t="n"/>
      <c r="C83" s="14" t="n"/>
      <c r="D83" s="26" t="n"/>
      <c r="E83" s="26" t="n"/>
      <c r="F83" s="26" t="n"/>
      <c r="G83" s="14" t="n"/>
      <c r="H83" s="14" t="n"/>
      <c r="I83" s="16" t="n"/>
      <c r="J83" s="8">
        <f>IF($D83="","",$D83-Assumptions!$B$4)</f>
        <v/>
      </c>
      <c r="K83" s="18">
        <f>IF(COUNTA($A83:$I83)=0,"",IF($A83="","Check property",IFERROR(IF(OR($D83="",$E83="",$F83=""),"Check missing date",IF($E83&gt;$D83,"Check possession date",IF($F83&gt;$E83,"Check prep date",IF($H83="","Assign staff",IF(VLOOKUP($I83,Assumptions!$D$4:$E$9,2,FALSE)="Yes","Closed",IF($I83="On Hold","Review on hold",IF($I83="Ready for Move-In","Ready",IF(OR(Assumptions!$B$4="",Assumptions!$B$6=""),"Check assumptions",IF($F83&lt;Assumptions!$B$4,"Prep overdue",IF($F83&lt;=Assumptions!$B$4+Assumptions!$B$6,"Prep due soon","On schedule")))))))))),"Check status")))</f>
        <v/>
      </c>
    </row>
    <row r="84" ht="24" customHeight="1">
      <c r="A84" s="14" t="n"/>
      <c r="B84" s="14" t="n"/>
      <c r="C84" s="14" t="n"/>
      <c r="D84" s="26" t="n"/>
      <c r="E84" s="26" t="n"/>
      <c r="F84" s="26" t="n"/>
      <c r="G84" s="14" t="n"/>
      <c r="H84" s="14" t="n"/>
      <c r="I84" s="16" t="n"/>
      <c r="J84" s="11">
        <f>IF($D84="","",$D84-Assumptions!$B$4)</f>
        <v/>
      </c>
      <c r="K84" s="17">
        <f>IF(COUNTA($A84:$I84)=0,"",IF($A84="","Check property",IFERROR(IF(OR($D84="",$E84="",$F84=""),"Check missing date",IF($E84&gt;$D84,"Check possession date",IF($F84&gt;$E84,"Check prep date",IF($H84="","Assign staff",IF(VLOOKUP($I84,Assumptions!$D$4:$E$9,2,FALSE)="Yes","Closed",IF($I84="On Hold","Review on hold",IF($I84="Ready for Move-In","Ready",IF(OR(Assumptions!$B$4="",Assumptions!$B$6=""),"Check assumptions",IF($F84&lt;Assumptions!$B$4,"Prep overdue",IF($F84&lt;=Assumptions!$B$4+Assumptions!$B$6,"Prep due soon","On schedule")))))))))),"Check status")))</f>
        <v/>
      </c>
    </row>
    <row r="85" ht="24" customHeight="1">
      <c r="A85" s="14" t="n"/>
      <c r="B85" s="14" t="n"/>
      <c r="C85" s="14" t="n"/>
      <c r="D85" s="26" t="n"/>
      <c r="E85" s="26" t="n"/>
      <c r="F85" s="26" t="n"/>
      <c r="G85" s="14" t="n"/>
      <c r="H85" s="14" t="n"/>
      <c r="I85" s="16" t="n"/>
      <c r="J85" s="8">
        <f>IF($D85="","",$D85-Assumptions!$B$4)</f>
        <v/>
      </c>
      <c r="K85" s="18">
        <f>IF(COUNTA($A85:$I85)=0,"",IF($A85="","Check property",IFERROR(IF(OR($D85="",$E85="",$F85=""),"Check missing date",IF($E85&gt;$D85,"Check possession date",IF($F85&gt;$E85,"Check prep date",IF($H85="","Assign staff",IF(VLOOKUP($I85,Assumptions!$D$4:$E$9,2,FALSE)="Yes","Closed",IF($I85="On Hold","Review on hold",IF($I85="Ready for Move-In","Ready",IF(OR(Assumptions!$B$4="",Assumptions!$B$6=""),"Check assumptions",IF($F85&lt;Assumptions!$B$4,"Prep overdue",IF($F85&lt;=Assumptions!$B$4+Assumptions!$B$6,"Prep due soon","On schedule")))))))))),"Check status")))</f>
        <v/>
      </c>
    </row>
    <row r="86" ht="24" customHeight="1">
      <c r="A86" s="14" t="n"/>
      <c r="B86" s="14" t="n"/>
      <c r="C86" s="14" t="n"/>
      <c r="D86" s="26" t="n"/>
      <c r="E86" s="26" t="n"/>
      <c r="F86" s="26" t="n"/>
      <c r="G86" s="14" t="n"/>
      <c r="H86" s="14" t="n"/>
      <c r="I86" s="16" t="n"/>
      <c r="J86" s="11">
        <f>IF($D86="","",$D86-Assumptions!$B$4)</f>
        <v/>
      </c>
      <c r="K86" s="17">
        <f>IF(COUNTA($A86:$I86)=0,"",IF($A86="","Check property",IFERROR(IF(OR($D86="",$E86="",$F86=""),"Check missing date",IF($E86&gt;$D86,"Check possession date",IF($F86&gt;$E86,"Check prep date",IF($H86="","Assign staff",IF(VLOOKUP($I86,Assumptions!$D$4:$E$9,2,FALSE)="Yes","Closed",IF($I86="On Hold","Review on hold",IF($I86="Ready for Move-In","Ready",IF(OR(Assumptions!$B$4="",Assumptions!$B$6=""),"Check assumptions",IF($F86&lt;Assumptions!$B$4,"Prep overdue",IF($F86&lt;=Assumptions!$B$4+Assumptions!$B$6,"Prep due soon","On schedule")))))))))),"Check status")))</f>
        <v/>
      </c>
    </row>
    <row r="87" ht="24" customHeight="1">
      <c r="A87" s="14" t="n"/>
      <c r="B87" s="14" t="n"/>
      <c r="C87" s="14" t="n"/>
      <c r="D87" s="26" t="n"/>
      <c r="E87" s="26" t="n"/>
      <c r="F87" s="26" t="n"/>
      <c r="G87" s="14" t="n"/>
      <c r="H87" s="14" t="n"/>
      <c r="I87" s="16" t="n"/>
      <c r="J87" s="8">
        <f>IF($D87="","",$D87-Assumptions!$B$4)</f>
        <v/>
      </c>
      <c r="K87" s="18">
        <f>IF(COUNTA($A87:$I87)=0,"",IF($A87="","Check property",IFERROR(IF(OR($D87="",$E87="",$F87=""),"Check missing date",IF($E87&gt;$D87,"Check possession date",IF($F87&gt;$E87,"Check prep date",IF($H87="","Assign staff",IF(VLOOKUP($I87,Assumptions!$D$4:$E$9,2,FALSE)="Yes","Closed",IF($I87="On Hold","Review on hold",IF($I87="Ready for Move-In","Ready",IF(OR(Assumptions!$B$4="",Assumptions!$B$6=""),"Check assumptions",IF($F87&lt;Assumptions!$B$4,"Prep overdue",IF($F87&lt;=Assumptions!$B$4+Assumptions!$B$6,"Prep due soon","On schedule")))))))))),"Check status")))</f>
        <v/>
      </c>
    </row>
    <row r="88" ht="24" customHeight="1">
      <c r="A88" s="14" t="n"/>
      <c r="B88" s="14" t="n"/>
      <c r="C88" s="14" t="n"/>
      <c r="D88" s="26" t="n"/>
      <c r="E88" s="26" t="n"/>
      <c r="F88" s="26" t="n"/>
      <c r="G88" s="14" t="n"/>
      <c r="H88" s="14" t="n"/>
      <c r="I88" s="16" t="n"/>
      <c r="J88" s="11">
        <f>IF($D88="","",$D88-Assumptions!$B$4)</f>
        <v/>
      </c>
      <c r="K88" s="17">
        <f>IF(COUNTA($A88:$I88)=0,"",IF($A88="","Check property",IFERROR(IF(OR($D88="",$E88="",$F88=""),"Check missing date",IF($E88&gt;$D88,"Check possession date",IF($F88&gt;$E88,"Check prep date",IF($H88="","Assign staff",IF(VLOOKUP($I88,Assumptions!$D$4:$E$9,2,FALSE)="Yes","Closed",IF($I88="On Hold","Review on hold",IF($I88="Ready for Move-In","Ready",IF(OR(Assumptions!$B$4="",Assumptions!$B$6=""),"Check assumptions",IF($F88&lt;Assumptions!$B$4,"Prep overdue",IF($F88&lt;=Assumptions!$B$4+Assumptions!$B$6,"Prep due soon","On schedule")))))))))),"Check status")))</f>
        <v/>
      </c>
    </row>
    <row r="89" ht="24" customHeight="1">
      <c r="A89" s="14" t="n"/>
      <c r="B89" s="14" t="n"/>
      <c r="C89" s="14" t="n"/>
      <c r="D89" s="26" t="n"/>
      <c r="E89" s="26" t="n"/>
      <c r="F89" s="26" t="n"/>
      <c r="G89" s="14" t="n"/>
      <c r="H89" s="14" t="n"/>
      <c r="I89" s="16" t="n"/>
      <c r="J89" s="8">
        <f>IF($D89="","",$D89-Assumptions!$B$4)</f>
        <v/>
      </c>
      <c r="K89" s="18">
        <f>IF(COUNTA($A89:$I89)=0,"",IF($A89="","Check property",IFERROR(IF(OR($D89="",$E89="",$F89=""),"Check missing date",IF($E89&gt;$D89,"Check possession date",IF($F89&gt;$E89,"Check prep date",IF($H89="","Assign staff",IF(VLOOKUP($I89,Assumptions!$D$4:$E$9,2,FALSE)="Yes","Closed",IF($I89="On Hold","Review on hold",IF($I89="Ready for Move-In","Ready",IF(OR(Assumptions!$B$4="",Assumptions!$B$6=""),"Check assumptions",IF($F89&lt;Assumptions!$B$4,"Prep overdue",IF($F89&lt;=Assumptions!$B$4+Assumptions!$B$6,"Prep due soon","On schedule")))))))))),"Check status")))</f>
        <v/>
      </c>
    </row>
    <row r="90" ht="24" customHeight="1">
      <c r="A90" s="14" t="n"/>
      <c r="B90" s="14" t="n"/>
      <c r="C90" s="14" t="n"/>
      <c r="D90" s="26" t="n"/>
      <c r="E90" s="26" t="n"/>
      <c r="F90" s="26" t="n"/>
      <c r="G90" s="14" t="n"/>
      <c r="H90" s="14" t="n"/>
      <c r="I90" s="16" t="n"/>
      <c r="J90" s="11">
        <f>IF($D90="","",$D90-Assumptions!$B$4)</f>
        <v/>
      </c>
      <c r="K90" s="17">
        <f>IF(COUNTA($A90:$I90)=0,"",IF($A90="","Check property",IFERROR(IF(OR($D90="",$E90="",$F90=""),"Check missing date",IF($E90&gt;$D90,"Check possession date",IF($F90&gt;$E90,"Check prep date",IF($H90="","Assign staff",IF(VLOOKUP($I90,Assumptions!$D$4:$E$9,2,FALSE)="Yes","Closed",IF($I90="On Hold","Review on hold",IF($I90="Ready for Move-In","Ready",IF(OR(Assumptions!$B$4="",Assumptions!$B$6=""),"Check assumptions",IF($F90&lt;Assumptions!$B$4,"Prep overdue",IF($F90&lt;=Assumptions!$B$4+Assumptions!$B$6,"Prep due soon","On schedule")))))))))),"Check status")))</f>
        <v/>
      </c>
    </row>
    <row r="91" ht="24" customHeight="1">
      <c r="A91" s="14" t="n"/>
      <c r="B91" s="14" t="n"/>
      <c r="C91" s="14" t="n"/>
      <c r="D91" s="26" t="n"/>
      <c r="E91" s="26" t="n"/>
      <c r="F91" s="26" t="n"/>
      <c r="G91" s="14" t="n"/>
      <c r="H91" s="14" t="n"/>
      <c r="I91" s="16" t="n"/>
      <c r="J91" s="8">
        <f>IF($D91="","",$D91-Assumptions!$B$4)</f>
        <v/>
      </c>
      <c r="K91" s="18">
        <f>IF(COUNTA($A91:$I91)=0,"",IF($A91="","Check property",IFERROR(IF(OR($D91="",$E91="",$F91=""),"Check missing date",IF($E91&gt;$D91,"Check possession date",IF($F91&gt;$E91,"Check prep date",IF($H91="","Assign staff",IF(VLOOKUP($I91,Assumptions!$D$4:$E$9,2,FALSE)="Yes","Closed",IF($I91="On Hold","Review on hold",IF($I91="Ready for Move-In","Ready",IF(OR(Assumptions!$B$4="",Assumptions!$B$6=""),"Check assumptions",IF($F91&lt;Assumptions!$B$4,"Prep overdue",IF($F91&lt;=Assumptions!$B$4+Assumptions!$B$6,"Prep due soon","On schedule")))))))))),"Check status")))</f>
        <v/>
      </c>
    </row>
    <row r="92" ht="24" customHeight="1">
      <c r="A92" s="14" t="n"/>
      <c r="B92" s="14" t="n"/>
      <c r="C92" s="14" t="n"/>
      <c r="D92" s="26" t="n"/>
      <c r="E92" s="26" t="n"/>
      <c r="F92" s="26" t="n"/>
      <c r="G92" s="14" t="n"/>
      <c r="H92" s="14" t="n"/>
      <c r="I92" s="16" t="n"/>
      <c r="J92" s="11">
        <f>IF($D92="","",$D92-Assumptions!$B$4)</f>
        <v/>
      </c>
      <c r="K92" s="17">
        <f>IF(COUNTA($A92:$I92)=0,"",IF($A92="","Check property",IFERROR(IF(OR($D92="",$E92="",$F92=""),"Check missing date",IF($E92&gt;$D92,"Check possession date",IF($F92&gt;$E92,"Check prep date",IF($H92="","Assign staff",IF(VLOOKUP($I92,Assumptions!$D$4:$E$9,2,FALSE)="Yes","Closed",IF($I92="On Hold","Review on hold",IF($I92="Ready for Move-In","Ready",IF(OR(Assumptions!$B$4="",Assumptions!$B$6=""),"Check assumptions",IF($F92&lt;Assumptions!$B$4,"Prep overdue",IF($F92&lt;=Assumptions!$B$4+Assumptions!$B$6,"Prep due soon","On schedule")))))))))),"Check status")))</f>
        <v/>
      </c>
    </row>
    <row r="93" ht="24" customHeight="1">
      <c r="A93" s="14" t="n"/>
      <c r="B93" s="14" t="n"/>
      <c r="C93" s="14" t="n"/>
      <c r="D93" s="26" t="n"/>
      <c r="E93" s="26" t="n"/>
      <c r="F93" s="26" t="n"/>
      <c r="G93" s="14" t="n"/>
      <c r="H93" s="14" t="n"/>
      <c r="I93" s="16" t="n"/>
      <c r="J93" s="8">
        <f>IF($D93="","",$D93-Assumptions!$B$4)</f>
        <v/>
      </c>
      <c r="K93" s="18">
        <f>IF(COUNTA($A93:$I93)=0,"",IF($A93="","Check property",IFERROR(IF(OR($D93="",$E93="",$F93=""),"Check missing date",IF($E93&gt;$D93,"Check possession date",IF($F93&gt;$E93,"Check prep date",IF($H93="","Assign staff",IF(VLOOKUP($I93,Assumptions!$D$4:$E$9,2,FALSE)="Yes","Closed",IF($I93="On Hold","Review on hold",IF($I93="Ready for Move-In","Ready",IF(OR(Assumptions!$B$4="",Assumptions!$B$6=""),"Check assumptions",IF($F93&lt;Assumptions!$B$4,"Prep overdue",IF($F93&lt;=Assumptions!$B$4+Assumptions!$B$6,"Prep due soon","On schedule")))))))))),"Check status")))</f>
        <v/>
      </c>
    </row>
    <row r="94" ht="24" customHeight="1">
      <c r="A94" s="14" t="n"/>
      <c r="B94" s="14" t="n"/>
      <c r="C94" s="14" t="n"/>
      <c r="D94" s="26" t="n"/>
      <c r="E94" s="26" t="n"/>
      <c r="F94" s="26" t="n"/>
      <c r="G94" s="14" t="n"/>
      <c r="H94" s="14" t="n"/>
      <c r="I94" s="16" t="n"/>
      <c r="J94" s="11">
        <f>IF($D94="","",$D94-Assumptions!$B$4)</f>
        <v/>
      </c>
      <c r="K94" s="17">
        <f>IF(COUNTA($A94:$I94)=0,"",IF($A94="","Check property",IFERROR(IF(OR($D94="",$E94="",$F94=""),"Check missing date",IF($E94&gt;$D94,"Check possession date",IF($F94&gt;$E94,"Check prep date",IF($H94="","Assign staff",IF(VLOOKUP($I94,Assumptions!$D$4:$E$9,2,FALSE)="Yes","Closed",IF($I94="On Hold","Review on hold",IF($I94="Ready for Move-In","Ready",IF(OR(Assumptions!$B$4="",Assumptions!$B$6=""),"Check assumptions",IF($F94&lt;Assumptions!$B$4,"Prep overdue",IF($F94&lt;=Assumptions!$B$4+Assumptions!$B$6,"Prep due soon","On schedule")))))))))),"Check status")))</f>
        <v/>
      </c>
    </row>
    <row r="95" ht="24" customHeight="1">
      <c r="A95" s="14" t="n"/>
      <c r="B95" s="14" t="n"/>
      <c r="C95" s="14" t="n"/>
      <c r="D95" s="26" t="n"/>
      <c r="E95" s="26" t="n"/>
      <c r="F95" s="26" t="n"/>
      <c r="G95" s="14" t="n"/>
      <c r="H95" s="14" t="n"/>
      <c r="I95" s="16" t="n"/>
      <c r="J95" s="8">
        <f>IF($D95="","",$D95-Assumptions!$B$4)</f>
        <v/>
      </c>
      <c r="K95" s="18">
        <f>IF(COUNTA($A95:$I95)=0,"",IF($A95="","Check property",IFERROR(IF(OR($D95="",$E95="",$F95=""),"Check missing date",IF($E95&gt;$D95,"Check possession date",IF($F95&gt;$E95,"Check prep date",IF($H95="","Assign staff",IF(VLOOKUP($I95,Assumptions!$D$4:$E$9,2,FALSE)="Yes","Closed",IF($I95="On Hold","Review on hold",IF($I95="Ready for Move-In","Ready",IF(OR(Assumptions!$B$4="",Assumptions!$B$6=""),"Check assumptions",IF($F95&lt;Assumptions!$B$4,"Prep overdue",IF($F95&lt;=Assumptions!$B$4+Assumptions!$B$6,"Prep due soon","On schedule")))))))))),"Check status")))</f>
        <v/>
      </c>
    </row>
    <row r="96" ht="24" customHeight="1">
      <c r="A96" s="14" t="n"/>
      <c r="B96" s="14" t="n"/>
      <c r="C96" s="14" t="n"/>
      <c r="D96" s="26" t="n"/>
      <c r="E96" s="26" t="n"/>
      <c r="F96" s="26" t="n"/>
      <c r="G96" s="14" t="n"/>
      <c r="H96" s="14" t="n"/>
      <c r="I96" s="16" t="n"/>
      <c r="J96" s="11">
        <f>IF($D96="","",$D96-Assumptions!$B$4)</f>
        <v/>
      </c>
      <c r="K96" s="17">
        <f>IF(COUNTA($A96:$I96)=0,"",IF($A96="","Check property",IFERROR(IF(OR($D96="",$E96="",$F96=""),"Check missing date",IF($E96&gt;$D96,"Check possession date",IF($F96&gt;$E96,"Check prep date",IF($H96="","Assign staff",IF(VLOOKUP($I96,Assumptions!$D$4:$E$9,2,FALSE)="Yes","Closed",IF($I96="On Hold","Review on hold",IF($I96="Ready for Move-In","Ready",IF(OR(Assumptions!$B$4="",Assumptions!$B$6=""),"Check assumptions",IF($F96&lt;Assumptions!$B$4,"Prep overdue",IF($F96&lt;=Assumptions!$B$4+Assumptions!$B$6,"Prep due soon","On schedule")))))))))),"Check status")))</f>
        <v/>
      </c>
    </row>
    <row r="97" ht="24" customHeight="1">
      <c r="A97" s="14" t="n"/>
      <c r="B97" s="14" t="n"/>
      <c r="C97" s="14" t="n"/>
      <c r="D97" s="26" t="n"/>
      <c r="E97" s="26" t="n"/>
      <c r="F97" s="26" t="n"/>
      <c r="G97" s="14" t="n"/>
      <c r="H97" s="14" t="n"/>
      <c r="I97" s="16" t="n"/>
      <c r="J97" s="8">
        <f>IF($D97="","",$D97-Assumptions!$B$4)</f>
        <v/>
      </c>
      <c r="K97" s="18">
        <f>IF(COUNTA($A97:$I97)=0,"",IF($A97="","Check property",IFERROR(IF(OR($D97="",$E97="",$F97=""),"Check missing date",IF($E97&gt;$D97,"Check possession date",IF($F97&gt;$E97,"Check prep date",IF($H97="","Assign staff",IF(VLOOKUP($I97,Assumptions!$D$4:$E$9,2,FALSE)="Yes","Closed",IF($I97="On Hold","Review on hold",IF($I97="Ready for Move-In","Ready",IF(OR(Assumptions!$B$4="",Assumptions!$B$6=""),"Check assumptions",IF($F97&lt;Assumptions!$B$4,"Prep overdue",IF($F97&lt;=Assumptions!$B$4+Assumptions!$B$6,"Prep due soon","On schedule")))))))))),"Check status")))</f>
        <v/>
      </c>
    </row>
    <row r="98" ht="24" customHeight="1">
      <c r="A98" s="14" t="n"/>
      <c r="B98" s="14" t="n"/>
      <c r="C98" s="14" t="n"/>
      <c r="D98" s="26" t="n"/>
      <c r="E98" s="26" t="n"/>
      <c r="F98" s="26" t="n"/>
      <c r="G98" s="14" t="n"/>
      <c r="H98" s="14" t="n"/>
      <c r="I98" s="16" t="n"/>
      <c r="J98" s="11">
        <f>IF($D98="","",$D98-Assumptions!$B$4)</f>
        <v/>
      </c>
      <c r="K98" s="17">
        <f>IF(COUNTA($A98:$I98)=0,"",IF($A98="","Check property",IFERROR(IF(OR($D98="",$E98="",$F98=""),"Check missing date",IF($E98&gt;$D98,"Check possession date",IF($F98&gt;$E98,"Check prep date",IF($H98="","Assign staff",IF(VLOOKUP($I98,Assumptions!$D$4:$E$9,2,FALSE)="Yes","Closed",IF($I98="On Hold","Review on hold",IF($I98="Ready for Move-In","Ready",IF(OR(Assumptions!$B$4="",Assumptions!$B$6=""),"Check assumptions",IF($F98&lt;Assumptions!$B$4,"Prep overdue",IF($F98&lt;=Assumptions!$B$4+Assumptions!$B$6,"Prep due soon","On schedule")))))))))),"Check status")))</f>
        <v/>
      </c>
    </row>
    <row r="99" ht="24" customHeight="1">
      <c r="A99" s="14" t="n"/>
      <c r="B99" s="14" t="n"/>
      <c r="C99" s="14" t="n"/>
      <c r="D99" s="26" t="n"/>
      <c r="E99" s="26" t="n"/>
      <c r="F99" s="26" t="n"/>
      <c r="G99" s="14" t="n"/>
      <c r="H99" s="14" t="n"/>
      <c r="I99" s="16" t="n"/>
      <c r="J99" s="8">
        <f>IF($D99="","",$D99-Assumptions!$B$4)</f>
        <v/>
      </c>
      <c r="K99" s="18">
        <f>IF(COUNTA($A99:$I99)=0,"",IF($A99="","Check property",IFERROR(IF(OR($D99="",$E99="",$F99=""),"Check missing date",IF($E99&gt;$D99,"Check possession date",IF($F99&gt;$E99,"Check prep date",IF($H99="","Assign staff",IF(VLOOKUP($I99,Assumptions!$D$4:$E$9,2,FALSE)="Yes","Closed",IF($I99="On Hold","Review on hold",IF($I99="Ready for Move-In","Ready",IF(OR(Assumptions!$B$4="",Assumptions!$B$6=""),"Check assumptions",IF($F99&lt;Assumptions!$B$4,"Prep overdue",IF($F99&lt;=Assumptions!$B$4+Assumptions!$B$6,"Prep due soon","On schedule")))))))))),"Check status")))</f>
        <v/>
      </c>
    </row>
    <row r="100" ht="24" customHeight="1">
      <c r="A100" s="14" t="n"/>
      <c r="B100" s="14" t="n"/>
      <c r="C100" s="14" t="n"/>
      <c r="D100" s="26" t="n"/>
      <c r="E100" s="26" t="n"/>
      <c r="F100" s="26" t="n"/>
      <c r="G100" s="14" t="n"/>
      <c r="H100" s="14" t="n"/>
      <c r="I100" s="16" t="n"/>
      <c r="J100" s="11">
        <f>IF($D100="","",$D100-Assumptions!$B$4)</f>
        <v/>
      </c>
      <c r="K100" s="17">
        <f>IF(COUNTA($A100:$I100)=0,"",IF($A100="","Check property",IFERROR(IF(OR($D100="",$E100="",$F100=""),"Check missing date",IF($E100&gt;$D100,"Check possession date",IF($F100&gt;$E100,"Check prep date",IF($H100="","Assign staff",IF(VLOOKUP($I100,Assumptions!$D$4:$E$9,2,FALSE)="Yes","Closed",IF($I100="On Hold","Review on hold",IF($I100="Ready for Move-In","Ready",IF(OR(Assumptions!$B$4="",Assumptions!$B$6=""),"Check assumptions",IF($F100&lt;Assumptions!$B$4,"Prep overdue",IF($F100&lt;=Assumptions!$B$4+Assumptions!$B$6,"Prep due soon","On schedule")))))))))),"Check status")))</f>
        <v/>
      </c>
    </row>
    <row r="101" ht="24" customHeight="1">
      <c r="A101" s="14" t="n"/>
      <c r="B101" s="14" t="n"/>
      <c r="C101" s="14" t="n"/>
      <c r="D101" s="26" t="n"/>
      <c r="E101" s="26" t="n"/>
      <c r="F101" s="26" t="n"/>
      <c r="G101" s="14" t="n"/>
      <c r="H101" s="14" t="n"/>
      <c r="I101" s="16" t="n"/>
      <c r="J101" s="8">
        <f>IF($D101="","",$D101-Assumptions!$B$4)</f>
        <v/>
      </c>
      <c r="K101" s="18">
        <f>IF(COUNTA($A101:$I101)=0,"",IF($A101="","Check property",IFERROR(IF(OR($D101="",$E101="",$F101=""),"Check missing date",IF($E101&gt;$D101,"Check possession date",IF($F101&gt;$E101,"Check prep date",IF($H101="","Assign staff",IF(VLOOKUP($I101,Assumptions!$D$4:$E$9,2,FALSE)="Yes","Closed",IF($I101="On Hold","Review on hold",IF($I101="Ready for Move-In","Ready",IF(OR(Assumptions!$B$4="",Assumptions!$B$6=""),"Check assumptions",IF($F101&lt;Assumptions!$B$4,"Prep overdue",IF($F101&lt;=Assumptions!$B$4+Assumptions!$B$6,"Prep due soon","On schedule")))))))))),"Check status")))</f>
        <v/>
      </c>
    </row>
    <row r="102" ht="24" customHeight="1">
      <c r="A102" s="14" t="n"/>
      <c r="B102" s="14" t="n"/>
      <c r="C102" s="14" t="n"/>
      <c r="D102" s="26" t="n"/>
      <c r="E102" s="26" t="n"/>
      <c r="F102" s="26" t="n"/>
      <c r="G102" s="14" t="n"/>
      <c r="H102" s="14" t="n"/>
      <c r="I102" s="16" t="n"/>
      <c r="J102" s="11">
        <f>IF($D102="","",$D102-Assumptions!$B$4)</f>
        <v/>
      </c>
      <c r="K102" s="17">
        <f>IF(COUNTA($A102:$I102)=0,"",IF($A102="","Check property",IFERROR(IF(OR($D102="",$E102="",$F102=""),"Check missing date",IF($E102&gt;$D102,"Check possession date",IF($F102&gt;$E102,"Check prep date",IF($H102="","Assign staff",IF(VLOOKUP($I102,Assumptions!$D$4:$E$9,2,FALSE)="Yes","Closed",IF($I102="On Hold","Review on hold",IF($I102="Ready for Move-In","Ready",IF(OR(Assumptions!$B$4="",Assumptions!$B$6=""),"Check assumptions",IF($F102&lt;Assumptions!$B$4,"Prep overdue",IF($F102&lt;=Assumptions!$B$4+Assumptions!$B$6,"Prep due soon","On schedule")))))))))),"Check status")))</f>
        <v/>
      </c>
    </row>
    <row r="103" ht="24" customHeight="1">
      <c r="A103" s="14" t="n"/>
      <c r="B103" s="14" t="n"/>
      <c r="C103" s="14" t="n"/>
      <c r="D103" s="26" t="n"/>
      <c r="E103" s="26" t="n"/>
      <c r="F103" s="26" t="n"/>
      <c r="G103" s="14" t="n"/>
      <c r="H103" s="14" t="n"/>
      <c r="I103" s="16" t="n"/>
      <c r="J103" s="8">
        <f>IF($D103="","",$D103-Assumptions!$B$4)</f>
        <v/>
      </c>
      <c r="K103" s="18">
        <f>IF(COUNTA($A103:$I103)=0,"",IF($A103="","Check property",IFERROR(IF(OR($D103="",$E103="",$F103=""),"Check missing date",IF($E103&gt;$D103,"Check possession date",IF($F103&gt;$E103,"Check prep date",IF($H103="","Assign staff",IF(VLOOKUP($I103,Assumptions!$D$4:$E$9,2,FALSE)="Yes","Closed",IF($I103="On Hold","Review on hold",IF($I103="Ready for Move-In","Ready",IF(OR(Assumptions!$B$4="",Assumptions!$B$6=""),"Check assumptions",IF($F103&lt;Assumptions!$B$4,"Prep overdue",IF($F103&lt;=Assumptions!$B$4+Assumptions!$B$6,"Prep due soon","On schedule")))))))))),"Check status")))</f>
        <v/>
      </c>
    </row>
  </sheetData>
  <mergeCells count="1">
    <mergeCell ref="A1:K1"/>
  </mergeCells>
  <conditionalFormatting sqref="K4:K103">
    <cfRule type="expression" priority="1" dxfId="0" stopIfTrue="1">
      <formula>OR(LEFT($K4,5)="Check",$K4="Prep overdue",$K4="Review on hold",$K4="Assign staff")</formula>
    </cfRule>
    <cfRule type="expression" priority="2" dxfId="2" stopIfTrue="1">
      <formula>$K4="Prep due soon"</formula>
    </cfRule>
    <cfRule type="expression" priority="3" dxfId="1" stopIfTrue="1">
      <formula>OR($K4="Ready",$K4="On schedule",$K4="Closed")</formula>
    </cfRule>
  </conditionalFormatting>
  <conditionalFormatting sqref="J4:J103">
    <cfRule type="expression" priority="4" dxfId="0" stopIfTrue="1">
      <formula>AND(ISNUMBER($J4),$J4&lt;0,$K4&lt;&gt;"Closed")</formula>
    </cfRule>
  </conditionalFormatting>
  <dataValidations count="3">
    <dataValidation sqref="D4:F103" showDropDown="0" showInputMessage="0" showErrorMessage="0" allowBlank="0" errorTitle="Date Outside Planning Bounds" error="Enter a date within the editable earliest and latest dates on Assumptions." promptTitle="Calendar Date" prompt="Enter a date within the planning bounds shown on Assumptions." type="date" errorStyle="stop" operator="between">
      <formula1>$P$4</formula1>
      <formula2>$P$5</formula2>
    </dataValidation>
    <dataValidation sqref="H4:H103" showDropDown="0" showInputMessage="0" showErrorMessage="0" allowBlank="0" errorTitle="Choose Assigned Staff" error="Select an assigned staff member from the editable Assumptions list." promptTitle="Assigned Staff" prompt="Choose a fictional staff member from the list." type="list" errorStyle="stop">
      <formula1>$O$4:$O$7</formula1>
    </dataValidation>
    <dataValidation sqref="I4:I103" showDropDown="0" showInputMessage="0" showErrorMessage="0" allowBlank="0" errorTitle="Choose a Status" error="Select a status from the editable Assumptions list." promptTitle="Lease Status" prompt="Choose the current coordination status." type="list" errorStyle="stop">
      <formula1>$N$4:$N$9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D56A4A"/>
    <outlinePr summaryBelow="1" summaryRight="1"/>
    <pageSetUpPr/>
  </sheetPr>
  <dimension ref="A1:G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47" customWidth="1" min="3" max="3"/>
    <col width="23" customWidth="1" min="4" max="4"/>
    <col width="22" customWidth="1" min="5" max="5"/>
    <col width="3" customWidth="1" min="6" max="6"/>
    <col width="32" customWidth="1" min="7" max="7"/>
  </cols>
  <sheetData>
    <row r="1" ht="28" customHeight="1">
      <c r="A1" s="1" t="inlineStr">
        <is>
          <t>Lease Commencement Calendar Assumptions</t>
        </is>
      </c>
    </row>
    <row r="2" ht="8" customHeight="1"/>
    <row r="3">
      <c r="A3" s="13" t="inlineStr">
        <is>
          <t>Planning Setting</t>
        </is>
      </c>
      <c r="B3" s="13" t="inlineStr">
        <is>
          <t>Value</t>
        </is>
      </c>
      <c r="C3" s="13" t="inlineStr">
        <is>
          <t>Purpose</t>
        </is>
      </c>
      <c r="D3" s="13" t="inlineStr">
        <is>
          <t>Status</t>
        </is>
      </c>
      <c r="E3" s="13" t="inlineStr">
        <is>
          <t>Closed for Scheduling?</t>
        </is>
      </c>
      <c r="G3" s="13" t="inlineStr">
        <is>
          <t>Assigned Staff</t>
        </is>
      </c>
    </row>
    <row r="4">
      <c r="A4" s="19" t="inlineStr">
        <is>
          <t>As-of Date</t>
        </is>
      </c>
      <c r="B4" s="27" t="n">
        <v>46275</v>
      </c>
      <c r="C4" s="19" t="inlineStr">
        <is>
          <t>Drives calendar alerts and summary windows.</t>
        </is>
      </c>
      <c r="D4" s="16" t="inlineStr">
        <is>
          <t>Planned</t>
        </is>
      </c>
      <c r="E4" s="16" t="inlineStr">
        <is>
          <t>No</t>
        </is>
      </c>
      <c r="G4" s="14" t="inlineStr">
        <is>
          <t>Avery Example (Fictional)</t>
        </is>
      </c>
    </row>
    <row r="5">
      <c r="A5" s="21" t="inlineStr">
        <is>
          <t>Upcoming Window (Days)</t>
        </is>
      </c>
      <c r="B5" s="22" t="n">
        <v>60</v>
      </c>
      <c r="C5" s="21" t="inlineStr">
        <is>
          <t>Sets the forward-looking summary period.</t>
        </is>
      </c>
      <c r="D5" s="16" t="inlineStr">
        <is>
          <t>Prep in Progress</t>
        </is>
      </c>
      <c r="E5" s="16" t="inlineStr">
        <is>
          <t>No</t>
        </is>
      </c>
      <c r="G5" s="14" t="inlineStr">
        <is>
          <t>Jordan Sample (Fictional)</t>
        </is>
      </c>
    </row>
    <row r="6">
      <c r="A6" s="19" t="inlineStr">
        <is>
          <t>Due-Soon Threshold (Days)</t>
        </is>
      </c>
      <c r="B6" s="22" t="n">
        <v>7</v>
      </c>
      <c r="C6" s="19" t="inlineStr">
        <is>
          <t>Flags preparation deadlines approaching this many days ahead.</t>
        </is>
      </c>
      <c r="D6" s="16" t="inlineStr">
        <is>
          <t>Ready for Move-In</t>
        </is>
      </c>
      <c r="E6" s="16" t="inlineStr">
        <is>
          <t>No</t>
        </is>
      </c>
      <c r="G6" s="14" t="inlineStr">
        <is>
          <t>Morgan Placeholder (Fictional)</t>
        </is>
      </c>
    </row>
    <row r="7">
      <c r="A7" s="21" t="inlineStr">
        <is>
          <t>Earliest Accepted Date</t>
        </is>
      </c>
      <c r="B7" s="27" t="n">
        <v>45545</v>
      </c>
      <c r="C7" s="21" t="inlineStr">
        <is>
          <t>Sets the earliest date accepted in the calendar.</t>
        </is>
      </c>
      <c r="D7" s="16" t="inlineStr">
        <is>
          <t>Possession Complete</t>
        </is>
      </c>
      <c r="E7" s="16" t="inlineStr">
        <is>
          <t>Yes</t>
        </is>
      </c>
      <c r="G7" s="14" t="inlineStr">
        <is>
          <t>Casey Demo (Fictional)</t>
        </is>
      </c>
    </row>
    <row r="8">
      <c r="A8" s="19" t="inlineStr">
        <is>
          <t>Latest Accepted Date</t>
        </is>
      </c>
      <c r="B8" s="27" t="n">
        <v>47370</v>
      </c>
      <c r="C8" s="19" t="inlineStr">
        <is>
          <t>Sets the latest date accepted in the calendar.</t>
        </is>
      </c>
      <c r="D8" s="16" t="inlineStr">
        <is>
          <t>On Hold</t>
        </is>
      </c>
      <c r="E8" s="16" t="inlineStr">
        <is>
          <t>No</t>
        </is>
      </c>
    </row>
    <row r="9">
      <c r="D9" s="16" t="inlineStr">
        <is>
          <t>Canceled</t>
        </is>
      </c>
      <c r="E9" s="16" t="inlineStr">
        <is>
          <t>Yes</t>
        </is>
      </c>
    </row>
  </sheetData>
  <mergeCells count="1">
    <mergeCell ref="A1:G1"/>
  </mergeCells>
  <conditionalFormatting sqref="B5:B6">
    <cfRule type="expression" priority="1" dxfId="0" stopIfTrue="1">
      <formula>OR(NOT(ISNUMBER($B5)),$B5&lt;0)</formula>
    </cfRule>
  </conditionalFormatting>
  <conditionalFormatting sqref="B7:B8">
    <cfRule type="expression" priority="2" dxfId="0" stopIfTrue="1">
      <formula>OR($B$7="",$B$8="",$B$7&gt;$B$8)</formula>
    </cfRule>
  </conditionalFormatting>
  <dataValidations count="1">
    <dataValidation sqref="E4:E9" showDropDown="0" showInputMessage="0" showErrorMessage="0" allowBlank="0" errorTitle="Choose Yes or No" error="Select Yes or No from the list." promptTitle="Scheduling Closure" prompt="Choose whether this status closes scheduling alerts." type="list" errorStyle="stop">
      <formula1>"No,Yes"</formula1>
    </dataValidation>
  </dataValidations>
  <pageMargins left="0.75" right="0.75" top="1" bottom="1" header="0.5" footer="0.5"/>
  <pageSetup orientation="landscape" fitToHeight="0" fitToWidth="1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Rental Operations</dc:creator>
  <dc:title xmlns:dc="http://purl.org/dc/elements/1.1/">Lease Commencement Calendar</dc:title>
  <dc:subject xmlns:dc="http://purl.org/dc/elements/1.1/">Fictional long-term residential lease commencement coordination</dc:subject>
  <dcterms:created xmlns:dcterms="http://purl.org/dc/terms/" xmlns:xsi="http://www.w3.org/2001/XMLSchema-instance" xsi:type="dcterms:W3CDTF">2026-09-10T10:36:02Z</dcterms:created>
  <dcterms:modified xmlns:dcterms="http://purl.org/dc/terms/" xmlns:xsi="http://www.w3.org/2001/XMLSchema-instance" xsi:type="dcterms:W3CDTF">2026-09-10T10:36:02+00:00Z</dcterms:modified>
</cp:coreProperties>
</file>