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newal Calenda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'Renewal Calendar'!$A$4:$N$124</definedName>
    <definedName name="_xlnm._FilterDatabase" localSheetId="2" hidden="1">'Assumptions'!$A$2:$F$9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mmm yyyy"/>
    <numFmt numFmtId="166" formatCode="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24343B"/>
      <sz val="10"/>
    </font>
    <font>
      <name val="Calibri"/>
      <i val="1"/>
      <color rgb="0024343B"/>
      <sz val="10"/>
    </font>
    <font>
      <name val="Calibri"/>
      <b val="1"/>
      <color rgb="0024343B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4" borderId="1" pivotButton="0" quotePrefix="0" xfId="0"/>
    <xf numFmtId="164" fontId="5" fillId="4" borderId="1" pivotButton="0" quotePrefix="0" xfId="0"/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center" vertical="center"/>
    </xf>
    <xf numFmtId="164" fontId="5" fillId="4" borderId="1" pivotButton="0" quotePrefix="0" xfId="0"/>
    <xf numFmtId="165" fontId="3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D56A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Lease Ends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'Summary'!$D$5:$D$16</f>
            </numRef>
          </cat>
          <val>
            <numRef>
              <f>'Summary'!$E$5:$E$16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Leases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4031999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L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3" customWidth="1" min="3" max="3"/>
    <col width="15" customWidth="1" min="4" max="4"/>
    <col width="13" customWidth="1" min="5" max="5"/>
    <col width="3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28" customHeight="1">
      <c r="A1" s="1" t="inlineStr">
        <is>
          <t>Lease Renewal Calendar Summary</t>
        </is>
      </c>
    </row>
    <row r="2">
      <c r="A2" s="2" t="inlineStr">
        <is>
          <t>Planning indicators calculated from the Renewal Calendar and Assumptions.</t>
        </is>
      </c>
    </row>
    <row r="3" ht="23" customHeight="1">
      <c r="A3" s="3" t="inlineStr">
        <is>
          <t>As-of date</t>
        </is>
      </c>
      <c r="B3" s="26">
        <f>Assumptions!B3</f>
        <v/>
      </c>
    </row>
    <row r="4" ht="23" customHeight="1">
      <c r="A4" s="5" t="inlineStr">
        <is>
          <t>Indicator</t>
        </is>
      </c>
      <c r="B4" s="5" t="inlineStr">
        <is>
          <t>Value</t>
        </is>
      </c>
      <c r="D4" s="5" t="inlineStr">
        <is>
          <t>Month</t>
        </is>
      </c>
      <c r="E4" s="5" t="inlineStr">
        <is>
          <t>Lease Ends</t>
        </is>
      </c>
    </row>
    <row r="5" ht="23" customHeight="1">
      <c r="A5" s="6" t="inlineStr">
        <is>
          <t>Open lease records</t>
        </is>
      </c>
      <c r="B5" s="7">
        <f>COUNTIFS('Renewal Calendar'!$E$5:$E$124,"&lt;&gt;",'Renewal Calendar'!$L$5:$L$124,"&lt;&gt;Closed")</f>
        <v/>
      </c>
      <c r="D5" s="27">
        <f>DATE(YEAR($B$3),MONTH($B$3),1)</f>
        <v/>
      </c>
      <c r="E5" s="9">
        <f>COUNTIFS('Renewal Calendar'!$E$5:$E$124,"&gt;="&amp;D5,'Renewal Calendar'!$E$5:$E$124,"&lt;"&amp;DATE(YEAR(D5),MONTH(D5)+1,1))</f>
        <v/>
      </c>
    </row>
    <row r="6" ht="23" customHeight="1">
      <c r="A6" s="10" t="inlineStr">
        <is>
          <t>Lease ends in urgent window</t>
        </is>
      </c>
      <c r="B6" s="11">
        <f>COUNTIFS('Renewal Calendar'!$E$5:$E$124,"&gt;="&amp;$B$3,'Renewal Calendar'!$E$5:$E$124,"&lt;="&amp;$B$3+Assumptions!$B$7,'Renewal Calendar'!$L$5:$L$124,"&lt;&gt;Closed")</f>
        <v/>
      </c>
      <c r="D6" s="28">
        <f>DATE(YEAR(D5),MONTH(D5)+1,1)</f>
        <v/>
      </c>
      <c r="E6" s="13">
        <f>COUNTIFS('Renewal Calendar'!$E$5:$E$124,"&gt;="&amp;D6,'Renewal Calendar'!$E$5:$E$124,"&lt;"&amp;DATE(YEAR(D6),MONTH(D6)+1,1))</f>
        <v/>
      </c>
    </row>
    <row r="7" ht="23" customHeight="1">
      <c r="A7" s="6" t="inlineStr">
        <is>
          <t>Lease ends in planning window</t>
        </is>
      </c>
      <c r="B7" s="7">
        <f>COUNTIFS('Renewal Calendar'!$E$5:$E$124,"&gt;="&amp;$B$3,'Renewal Calendar'!$E$5:$E$124,"&lt;="&amp;$B$3+Assumptions!$B$6,'Renewal Calendar'!$L$5:$L$124,"&lt;&gt;Closed")</f>
        <v/>
      </c>
      <c r="D7" s="27">
        <f>DATE(YEAR(D6),MONTH(D6)+1,1)</f>
        <v/>
      </c>
      <c r="E7" s="9">
        <f>COUNTIFS('Renewal Calendar'!$E$5:$E$124,"&gt;="&amp;D7,'Renewal Calendar'!$E$5:$E$124,"&lt;"&amp;DATE(YEAR(D7),MONTH(D7)+1,1))</f>
        <v/>
      </c>
    </row>
    <row r="8" ht="23" customHeight="1">
      <c r="A8" s="10" t="inlineStr">
        <is>
          <t>Past-due open lease ends</t>
        </is>
      </c>
      <c r="B8" s="11">
        <f>COUNTIFS('Renewal Calendar'!$E$5:$E$124,"&lt;"&amp;$B$3,'Renewal Calendar'!$E$5:$E$124,"&lt;&gt;",'Renewal Calendar'!$L$5:$L$124,"&lt;&gt;Closed")</f>
        <v/>
      </c>
      <c r="D8" s="28">
        <f>DATE(YEAR(D7),MONTH(D7)+1,1)</f>
        <v/>
      </c>
      <c r="E8" s="13">
        <f>COUNTIFS('Renewal Calendar'!$E$5:$E$124,"&gt;="&amp;D8,'Renewal Calendar'!$E$5:$E$124,"&lt;"&amp;DATE(YEAR(D8),MONTH(D8)+1,1))</f>
        <v/>
      </c>
    </row>
    <row r="9" ht="23" customHeight="1">
      <c r="A9" s="6" t="inlineStr">
        <is>
          <t>Review milestones reached</t>
        </is>
      </c>
      <c r="B9" s="7">
        <f>COUNTIFS('Renewal Calendar'!$F$5:$F$124,"&lt;&gt;",'Renewal Calendar'!$F$5:$F$124,"&lt;="&amp;$B$3,'Renewal Calendar'!$L$5:$L$124,"&lt;&gt;Closed",'Renewal Calendar'!$L$5:$L$124,"&lt;&gt;Renewal Signed")</f>
        <v/>
      </c>
      <c r="D9" s="27">
        <f>DATE(YEAR(D8),MONTH(D8)+1,1)</f>
        <v/>
      </c>
      <c r="E9" s="9">
        <f>COUNTIFS('Renewal Calendar'!$E$5:$E$124,"&gt;="&amp;D9,'Renewal Calendar'!$E$5:$E$124,"&lt;"&amp;DATE(YEAR(D9),MONTH(D9)+1,1))</f>
        <v/>
      </c>
    </row>
    <row r="10" ht="23" customHeight="1">
      <c r="A10" s="10" t="inlineStr">
        <is>
          <t>Notice milestones reached</t>
        </is>
      </c>
      <c r="B10" s="11">
        <f>COUNTIFS('Renewal Calendar'!$G$5:$G$124,"&lt;&gt;",'Renewal Calendar'!$G$5:$G$124,"&lt;="&amp;$B$3,'Renewal Calendar'!$L$5:$L$124,"&lt;&gt;Closed",'Renewal Calendar'!$L$5:$L$124,"&lt;&gt;Renewal Signed")</f>
        <v/>
      </c>
      <c r="D10" s="28">
        <f>DATE(YEAR(D9),MONTH(D9)+1,1)</f>
        <v/>
      </c>
      <c r="E10" s="13">
        <f>COUNTIFS('Renewal Calendar'!$E$5:$E$124,"&gt;="&amp;D10,'Renewal Calendar'!$E$5:$E$124,"&lt;"&amp;DATE(YEAR(D10),MONTH(D10)+1,1))</f>
        <v/>
      </c>
    </row>
    <row r="11" ht="23" customHeight="1">
      <c r="A11" s="6" t="inlineStr">
        <is>
          <t>Pending renewal decisions</t>
        </is>
      </c>
      <c r="B11" s="7">
        <f>COUNTIFS('Renewal Calendar'!$E$5:$E$124,"&lt;&gt;",'Renewal Calendar'!$I$5:$I$124,"Pending",'Renewal Calendar'!$L$5:$L$124,"&lt;&gt;Closed")</f>
        <v/>
      </c>
      <c r="D11" s="27">
        <f>DATE(YEAR(D10),MONTH(D10)+1,1)</f>
        <v/>
      </c>
      <c r="E11" s="9">
        <f>COUNTIFS('Renewal Calendar'!$E$5:$E$124,"&gt;="&amp;D11,'Renewal Calendar'!$E$5:$E$124,"&lt;"&amp;DATE(YEAR(D11),MONTH(D11)+1,1))</f>
        <v/>
      </c>
    </row>
    <row r="12" ht="23" customHeight="1">
      <c r="A12" s="10" t="inlineStr">
        <is>
          <t>Renewals signed</t>
        </is>
      </c>
      <c r="B12" s="11">
        <f>COUNTIF('Renewal Calendar'!$L$5:$L$124,"Renewal Signed")</f>
        <v/>
      </c>
      <c r="D12" s="28">
        <f>DATE(YEAR(D11),MONTH(D11)+1,1)</f>
        <v/>
      </c>
      <c r="E12" s="13">
        <f>COUNTIFS('Renewal Calendar'!$E$5:$E$124,"&gt;="&amp;D12,'Renewal Calendar'!$E$5:$E$124,"&lt;"&amp;DATE(YEAR(D12),MONTH(D12)+1,1))</f>
        <v/>
      </c>
    </row>
    <row r="13" ht="23" customHeight="1">
      <c r="A13" s="6" t="inlineStr">
        <is>
          <t>Move-outs planned</t>
        </is>
      </c>
      <c r="B13" s="7">
        <f>COUNTIF('Renewal Calendar'!$L$5:$L$124,"Move-Out Planned")</f>
        <v/>
      </c>
      <c r="D13" s="27">
        <f>DATE(YEAR(D12),MONTH(D12)+1,1)</f>
        <v/>
      </c>
      <c r="E13" s="9">
        <f>COUNTIFS('Renewal Calendar'!$E$5:$E$124,"&gt;="&amp;D13,'Renewal Calendar'!$E$5:$E$124,"&lt;"&amp;DATE(YEAR(D13),MONTH(D13)+1,1))</f>
        <v/>
      </c>
    </row>
    <row r="14" ht="23" customHeight="1">
      <c r="A14" s="10" t="inlineStr">
        <is>
          <t>Average proposed monthly rent</t>
        </is>
      </c>
      <c r="B14" s="14">
        <f>IFERROR(SUM('Renewal Calendar'!$J$5:$J$124)/COUNT('Renewal Calendar'!$J$5:$J$124),"")</f>
        <v/>
      </c>
      <c r="D14" s="28">
        <f>DATE(YEAR(D13),MONTH(D13)+1,1)</f>
        <v/>
      </c>
      <c r="E14" s="13">
        <f>COUNTIFS('Renewal Calendar'!$E$5:$E$124,"&gt;="&amp;D14,'Renewal Calendar'!$E$5:$E$124,"&lt;"&amp;DATE(YEAR(D14),MONTH(D14)+1,1))</f>
        <v/>
      </c>
    </row>
    <row r="15" ht="23" customHeight="1">
      <c r="D15" s="27">
        <f>DATE(YEAR(D14),MONTH(D14)+1,1)</f>
        <v/>
      </c>
      <c r="E15" s="9">
        <f>COUNTIFS('Renewal Calendar'!$E$5:$E$124,"&gt;="&amp;D15,'Renewal Calendar'!$E$5:$E$124,"&lt;"&amp;DATE(YEAR(D15),MONTH(D15)+1,1))</f>
        <v/>
      </c>
    </row>
    <row r="16" ht="23" customHeight="1">
      <c r="D16" s="28">
        <f>DATE(YEAR(D15),MONTH(D15)+1,1)</f>
        <v/>
      </c>
      <c r="E16" s="13">
        <f>COUNTIFS('Renewal Calendar'!$E$5:$E$124,"&gt;="&amp;D16,'Renewal Calendar'!$E$5:$E$124,"&lt;"&amp;DATE(YEAR(D16),MONTH(D16)+1,1))</f>
        <v/>
      </c>
    </row>
  </sheetData>
  <mergeCells count="1">
    <mergeCell ref="A1:L1"/>
  </mergeCells>
  <conditionalFormatting sqref="B8:B10">
    <cfRule type="expression" priority="1" dxfId="0">
      <formula>B8&gt;0</formula>
    </cfRule>
  </conditionalFormatting>
  <conditionalFormatting sqref="B12">
    <cfRule type="expression" priority="2" dxfId="1">
      <formula>B12&gt;0</formula>
    </cfRule>
  </conditionalFormatting>
  <pageMargins left="0.25" right="0.25" top="0.5" bottom="0.5" header="0.2" footer="0.2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N1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21" customWidth="1" min="2" max="2"/>
    <col width="24" customWidth="1" min="3" max="3"/>
    <col width="13" customWidth="1" min="4" max="4"/>
    <col width="13" customWidth="1" min="5" max="5"/>
    <col width="18" customWidth="1" min="6" max="6"/>
    <col width="19" customWidth="1" min="7" max="7"/>
    <col width="11" customWidth="1" min="8" max="8"/>
    <col width="19" customWidth="1" min="9" max="9"/>
    <col width="18" customWidth="1" min="10" max="10"/>
    <col width="18" customWidth="1" min="11" max="11"/>
    <col width="19" customWidth="1" min="12" max="12"/>
    <col width="35" customWidth="1" min="13" max="13"/>
    <col width="42" customWidth="1" min="14" max="14"/>
  </cols>
  <sheetData>
    <row r="1" ht="28" customHeight="1">
      <c r="A1" s="1" t="inlineStr">
        <is>
          <t>Lease Renewal Calendar</t>
        </is>
      </c>
    </row>
    <row r="2" ht="20" customHeight="1">
      <c r="A2" s="2" t="inlineStr">
        <is>
          <t>Planning prompts only; review each lease and applicable requirements before acting.</t>
        </is>
      </c>
    </row>
    <row r="3"/>
    <row r="4" ht="34" customHeight="1">
      <c r="A4" s="15" t="inlineStr">
        <is>
          <t>Property</t>
        </is>
      </c>
      <c r="B4" s="15" t="inlineStr">
        <is>
          <t>Unit</t>
        </is>
      </c>
      <c r="C4" s="15" t="inlineStr">
        <is>
          <t>Tenant</t>
        </is>
      </c>
      <c r="D4" s="15" t="inlineStr">
        <is>
          <t>Lease Start</t>
        </is>
      </c>
      <c r="E4" s="15" t="inlineStr">
        <is>
          <t>Lease End</t>
        </is>
      </c>
      <c r="F4" s="15" t="inlineStr">
        <is>
          <t>Internal Review Date</t>
        </is>
      </c>
      <c r="G4" s="15" t="inlineStr">
        <is>
          <t>Notice Milestone Date</t>
        </is>
      </c>
      <c r="H4" s="15" t="inlineStr">
        <is>
          <t>Days Left</t>
        </is>
      </c>
      <c r="I4" s="15" t="inlineStr">
        <is>
          <t>Renewal Decision</t>
        </is>
      </c>
      <c r="J4" s="15" t="inlineStr">
        <is>
          <t>Proposed Monthly Rent</t>
        </is>
      </c>
      <c r="K4" s="15" t="inlineStr">
        <is>
          <t>Responsibility</t>
        </is>
      </c>
      <c r="L4" s="15" t="inlineStr">
        <is>
          <t>Status</t>
        </is>
      </c>
      <c r="M4" s="15" t="inlineStr">
        <is>
          <t>Next Action</t>
        </is>
      </c>
      <c r="N4" s="15" t="inlineStr">
        <is>
          <t>Notes</t>
        </is>
      </c>
    </row>
    <row r="5" ht="31" customHeight="1">
      <c r="A5" s="16" t="inlineStr">
        <is>
          <t>Fictional Cedar Court</t>
        </is>
      </c>
      <c r="B5" s="16" t="inlineStr">
        <is>
          <t>Fictional Unit C-101</t>
        </is>
      </c>
      <c r="C5" s="16" t="inlineStr">
        <is>
          <t>Fictional Tenant Alpha</t>
        </is>
      </c>
      <c r="D5" s="29" t="n">
        <v>45901</v>
      </c>
      <c r="E5" s="29" t="n">
        <v>46265</v>
      </c>
      <c r="F5" s="30">
        <f>IF(E5="","",E5-Assumptions!$B$4)</f>
        <v/>
      </c>
      <c r="G5" s="30">
        <f>IF(E5="","",E5-Assumptions!$B$5)</f>
        <v/>
      </c>
      <c r="H5" s="9">
        <f>IF(E5="","",E5-Assumptions!$B$3)</f>
        <v/>
      </c>
      <c r="I5" s="16" t="inlineStr">
        <is>
          <t>Vacate</t>
        </is>
      </c>
      <c r="J5" s="19" t="n">
        <v>1325</v>
      </c>
      <c r="K5" s="16" t="inlineStr">
        <is>
          <t>Manager</t>
        </is>
      </c>
      <c r="L5" s="16" t="inlineStr">
        <is>
          <t>Closed</t>
        </is>
      </c>
      <c r="M5" s="20">
        <f>IF(E5="","",IF(L5="Closed","No action - closed",IF(L5="Renewal Signed","File signed renewal",IF(H5&lt;0,"Human check: lease end passed",IF(I5="Pending",IF(F5&lt;=Assumptions!$B$3,"Review renewal now","Review on "&amp;TEXT(F5,"mm/dd/yyyy")),IF(OR(I5="Do Not Renew",I5="Vacate"),IF(G5&lt;=Assumptions!$B$3,"Human check: notice milestone reached","Review notice plan by "&amp;TEXT(G5,"mm/dd/yyyy")),IF(I5="Renew","Prepare or track renewal terms","Confirm decision and next step")))))))</f>
        <v/>
      </c>
      <c r="N5" s="16" t="inlineStr">
        <is>
          <t>Fictional sample: archived move-out review.</t>
        </is>
      </c>
    </row>
    <row r="6" ht="31" customHeight="1">
      <c r="A6" s="16" t="inlineStr">
        <is>
          <t>Fictional Cedar Court</t>
        </is>
      </c>
      <c r="B6" s="16" t="inlineStr">
        <is>
          <t>Fictional Unit C-102</t>
        </is>
      </c>
      <c r="C6" s="16" t="inlineStr">
        <is>
          <t>Fictional Tenant Bravo</t>
        </is>
      </c>
      <c r="D6" s="29" t="n">
        <v>45911</v>
      </c>
      <c r="E6" s="29" t="n">
        <v>46275</v>
      </c>
      <c r="F6" s="31">
        <f>IF(E6="","",E6-Assumptions!$B$4)</f>
        <v/>
      </c>
      <c r="G6" s="31">
        <f>IF(E6="","",E6-Assumptions!$B$5)</f>
        <v/>
      </c>
      <c r="H6" s="13">
        <f>IF(E6="","",E6-Assumptions!$B$3)</f>
        <v/>
      </c>
      <c r="I6" s="16" t="inlineStr">
        <is>
          <t>Pending</t>
        </is>
      </c>
      <c r="J6" s="19" t="n">
        <v>1450</v>
      </c>
      <c r="K6" s="16" t="inlineStr">
        <is>
          <t>Owner</t>
        </is>
      </c>
      <c r="L6" s="16" t="inlineStr">
        <is>
          <t>Review Needed</t>
        </is>
      </c>
      <c r="M6" s="22">
        <f>IF(E6="","",IF(L6="Closed","No action - closed",IF(L6="Renewal Signed","File signed renewal",IF(H6&lt;0,"Human check: lease end passed",IF(I6="Pending",IF(F6&lt;=Assumptions!$B$3,"Review renewal now","Review on "&amp;TEXT(F6,"mm/dd/yyyy")),IF(OR(I6="Do Not Renew",I6="Vacate"),IF(G6&lt;=Assumptions!$B$3,"Human check: notice milestone reached","Review notice plan by "&amp;TEXT(G6,"mm/dd/yyyy")),IF(I6="Renew","Prepare or track renewal terms","Confirm decision and next step")))))))</f>
        <v/>
      </c>
      <c r="N6" s="16" t="inlineStr">
        <is>
          <t>Fictional sample: lease end is the as-of date.</t>
        </is>
      </c>
    </row>
    <row r="7" ht="31" customHeight="1">
      <c r="A7" s="16" t="inlineStr">
        <is>
          <t>Fictional Harbor Flats</t>
        </is>
      </c>
      <c r="B7" s="16" t="inlineStr">
        <is>
          <t>Fictional Unit H-201</t>
        </is>
      </c>
      <c r="C7" s="16" t="inlineStr">
        <is>
          <t>Fictional Tenant Charlie</t>
        </is>
      </c>
      <c r="D7" s="29" t="n">
        <v>45940</v>
      </c>
      <c r="E7" s="29" t="n">
        <v>46304</v>
      </c>
      <c r="F7" s="30">
        <f>IF(E7="","",E7-Assumptions!$B$4)</f>
        <v/>
      </c>
      <c r="G7" s="30">
        <f>IF(E7="","",E7-Assumptions!$B$5)</f>
        <v/>
      </c>
      <c r="H7" s="9">
        <f>IF(E7="","",E7-Assumptions!$B$3)</f>
        <v/>
      </c>
      <c r="I7" s="16" t="inlineStr">
        <is>
          <t>Pending</t>
        </is>
      </c>
      <c r="J7" s="19" t="n">
        <v>1575</v>
      </c>
      <c r="K7" s="16" t="inlineStr">
        <is>
          <t>Leasing Team</t>
        </is>
      </c>
      <c r="L7" s="16" t="inlineStr">
        <is>
          <t>Review Needed</t>
        </is>
      </c>
      <c r="M7" s="20">
        <f>IF(E7="","",IF(L7="Closed","No action - closed",IF(L7="Renewal Signed","File signed renewal",IF(H7&lt;0,"Human check: lease end passed",IF(I7="Pending",IF(F7&lt;=Assumptions!$B$3,"Review renewal now","Review on "&amp;TEXT(F7,"mm/dd/yyyy")),IF(OR(I7="Do Not Renew",I7="Vacate"),IF(G7&lt;=Assumptions!$B$3,"Human check: notice milestone reached","Review notice plan by "&amp;TEXT(G7,"mm/dd/yyyy")),IF(I7="Renew","Prepare or track renewal terms","Confirm decision and next step")))))))</f>
        <v/>
      </c>
      <c r="N7" s="16" t="inlineStr">
        <is>
          <t>Fictional sample: inside the urgent planning window.</t>
        </is>
      </c>
    </row>
    <row r="8" ht="31" customHeight="1">
      <c r="A8" s="16" t="inlineStr">
        <is>
          <t>Fictional Harbor Flats</t>
        </is>
      </c>
      <c r="B8" s="16" t="inlineStr">
        <is>
          <t>Fictional Unit H-202</t>
        </is>
      </c>
      <c r="C8" s="16" t="inlineStr">
        <is>
          <t>Fictional Tenant Delta</t>
        </is>
      </c>
      <c r="D8" s="29" t="n">
        <v>45941</v>
      </c>
      <c r="E8" s="29" t="n">
        <v>46305</v>
      </c>
      <c r="F8" s="31">
        <f>IF(E8="","",E8-Assumptions!$B$4)</f>
        <v/>
      </c>
      <c r="G8" s="31">
        <f>IF(E8="","",E8-Assumptions!$B$5)</f>
        <v/>
      </c>
      <c r="H8" s="13">
        <f>IF(E8="","",E8-Assumptions!$B$3)</f>
        <v/>
      </c>
      <c r="I8" s="16" t="inlineStr">
        <is>
          <t>Do Not Renew</t>
        </is>
      </c>
      <c r="J8" s="19" t="n">
        <v>1610</v>
      </c>
      <c r="K8" s="16" t="inlineStr">
        <is>
          <t>Manager</t>
        </is>
      </c>
      <c r="L8" s="16" t="inlineStr">
        <is>
          <t>Notice Pending</t>
        </is>
      </c>
      <c r="M8" s="22">
        <f>IF(E8="","",IF(L8="Closed","No action - closed",IF(L8="Renewal Signed","File signed renewal",IF(H8&lt;0,"Human check: lease end passed",IF(I8="Pending",IF(F8&lt;=Assumptions!$B$3,"Review renewal now","Review on "&amp;TEXT(F8,"mm/dd/yyyy")),IF(OR(I8="Do Not Renew",I8="Vacate"),IF(G8&lt;=Assumptions!$B$3,"Human check: notice milestone reached","Review notice plan by "&amp;TEXT(G8,"mm/dd/yyyy")),IF(I8="Renew","Prepare or track renewal terms","Confirm decision and next step")))))))</f>
        <v/>
      </c>
      <c r="N8" s="16" t="inlineStr">
        <is>
          <t>Fictional sample: urgent-window boundary record.</t>
        </is>
      </c>
    </row>
    <row r="9" ht="31" customHeight="1">
      <c r="A9" s="16" t="inlineStr">
        <is>
          <t>Fictional Juniper Row</t>
        </is>
      </c>
      <c r="B9" s="16" t="inlineStr">
        <is>
          <t>Fictional Unit J-301</t>
        </is>
      </c>
      <c r="C9" s="16" t="inlineStr">
        <is>
          <t>Fictional Tenant Echo</t>
        </is>
      </c>
      <c r="D9" s="29" t="n">
        <v>45942</v>
      </c>
      <c r="E9" s="29" t="n">
        <v>46306</v>
      </c>
      <c r="F9" s="30">
        <f>IF(E9="","",E9-Assumptions!$B$4)</f>
        <v/>
      </c>
      <c r="G9" s="30">
        <f>IF(E9="","",E9-Assumptions!$B$5)</f>
        <v/>
      </c>
      <c r="H9" s="9">
        <f>IF(E9="","",E9-Assumptions!$B$3)</f>
        <v/>
      </c>
      <c r="I9" s="16" t="inlineStr">
        <is>
          <t>Renew</t>
        </is>
      </c>
      <c r="J9" s="19" t="n">
        <v>1725</v>
      </c>
      <c r="K9" s="16" t="inlineStr">
        <is>
          <t>Owner</t>
        </is>
      </c>
      <c r="L9" s="16" t="inlineStr">
        <is>
          <t>Offer Pending</t>
        </is>
      </c>
      <c r="M9" s="20">
        <f>IF(E9="","",IF(L9="Closed","No action - closed",IF(L9="Renewal Signed","File signed renewal",IF(H9&lt;0,"Human check: lease end passed",IF(I9="Pending",IF(F9&lt;=Assumptions!$B$3,"Review renewal now","Review on "&amp;TEXT(F9,"mm/dd/yyyy")),IF(OR(I9="Do Not Renew",I9="Vacate"),IF(G9&lt;=Assumptions!$B$3,"Human check: notice milestone reached","Review notice plan by "&amp;TEXT(G9,"mm/dd/yyyy")),IF(I9="Renew","Prepare or track renewal terms","Confirm decision and next step")))))))</f>
        <v/>
      </c>
      <c r="N9" s="16" t="inlineStr">
        <is>
          <t>Fictional sample: renewal terms under internal review.</t>
        </is>
      </c>
    </row>
    <row r="10" ht="31" customHeight="1">
      <c r="A10" s="16" t="inlineStr">
        <is>
          <t>Fictional Juniper Row</t>
        </is>
      </c>
      <c r="B10" s="16" t="inlineStr">
        <is>
          <t>Fictional Unit J-302</t>
        </is>
      </c>
      <c r="C10" s="16" t="inlineStr">
        <is>
          <t>Fictional Tenant Foxtrot</t>
        </is>
      </c>
      <c r="D10" s="29" t="n">
        <v>45971</v>
      </c>
      <c r="E10" s="29" t="n">
        <v>46335</v>
      </c>
      <c r="F10" s="31">
        <f>IF(E10="","",E10-Assumptions!$B$4)</f>
        <v/>
      </c>
      <c r="G10" s="31">
        <f>IF(E10="","",E10-Assumptions!$B$5)</f>
        <v/>
      </c>
      <c r="H10" s="13">
        <f>IF(E10="","",E10-Assumptions!$B$3)</f>
        <v/>
      </c>
      <c r="I10" s="16" t="inlineStr">
        <is>
          <t>Renew</t>
        </is>
      </c>
      <c r="J10" s="19" t="n">
        <v>1800</v>
      </c>
      <c r="K10" s="16" t="inlineStr">
        <is>
          <t>Leasing Team</t>
        </is>
      </c>
      <c r="L10" s="16" t="inlineStr">
        <is>
          <t>Offer Pending</t>
        </is>
      </c>
      <c r="M10" s="22">
        <f>IF(E10="","",IF(L10="Closed","No action - closed",IF(L10="Renewal Signed","File signed renewal",IF(H10&lt;0,"Human check: lease end passed",IF(I10="Pending",IF(F10&lt;=Assumptions!$B$3,"Review renewal now","Review on "&amp;TEXT(F10,"mm/dd/yyyy")),IF(OR(I10="Do Not Renew",I10="Vacate"),IF(G10&lt;=Assumptions!$B$3,"Human check: notice milestone reached","Review notice plan by "&amp;TEXT(G10,"mm/dd/yyyy")),IF(I10="Renew","Prepare or track renewal terms","Confirm decision and next step")))))))</f>
        <v/>
      </c>
      <c r="N10" s="16" t="inlineStr">
        <is>
          <t>Fictional sample: notice-milestone boundary record.</t>
        </is>
      </c>
    </row>
    <row r="11" ht="31" customHeight="1">
      <c r="A11" s="16" t="inlineStr">
        <is>
          <t>Fictional Maple Mews</t>
        </is>
      </c>
      <c r="B11" s="16" t="inlineStr">
        <is>
          <t>Fictional Unit M-401</t>
        </is>
      </c>
      <c r="C11" s="16" t="inlineStr">
        <is>
          <t>Fictional Tenant Golf</t>
        </is>
      </c>
      <c r="D11" s="29" t="n">
        <v>46001</v>
      </c>
      <c r="E11" s="29" t="n">
        <v>46365</v>
      </c>
      <c r="F11" s="30">
        <f>IF(E11="","",E11-Assumptions!$B$4)</f>
        <v/>
      </c>
      <c r="G11" s="30">
        <f>IF(E11="","",E11-Assumptions!$B$5)</f>
        <v/>
      </c>
      <c r="H11" s="9">
        <f>IF(E11="","",E11-Assumptions!$B$3)</f>
        <v/>
      </c>
      <c r="I11" s="16" t="inlineStr">
        <is>
          <t>Pending</t>
        </is>
      </c>
      <c r="J11" s="19" t="n">
        <v>1895</v>
      </c>
      <c r="K11" s="16" t="inlineStr">
        <is>
          <t>Resident Liaison</t>
        </is>
      </c>
      <c r="L11" s="16" t="inlineStr">
        <is>
          <t>Review Needed</t>
        </is>
      </c>
      <c r="M11" s="20">
        <f>IF(E11="","",IF(L11="Closed","No action - closed",IF(L11="Renewal Signed","File signed renewal",IF(H11&lt;0,"Human check: lease end passed",IF(I11="Pending",IF(F11&lt;=Assumptions!$B$3,"Review renewal now","Review on "&amp;TEXT(F11,"mm/dd/yyyy")),IF(OR(I11="Do Not Renew",I11="Vacate"),IF(G11&lt;=Assumptions!$B$3,"Human check: notice milestone reached","Review notice plan by "&amp;TEXT(G11,"mm/dd/yyyy")),IF(I11="Renew","Prepare or track renewal terms","Confirm decision and next step")))))))</f>
        <v/>
      </c>
      <c r="N11" s="16" t="inlineStr">
        <is>
          <t>Fictional sample: planning-window boundary record.</t>
        </is>
      </c>
    </row>
    <row r="12" ht="31" customHeight="1">
      <c r="A12" s="16" t="inlineStr">
        <is>
          <t>Fictional Maple Mews</t>
        </is>
      </c>
      <c r="B12" s="16" t="inlineStr">
        <is>
          <t>Fictional Unit M-402</t>
        </is>
      </c>
      <c r="C12" s="16" t="inlineStr">
        <is>
          <t>Fictional Tenant Hotel</t>
        </is>
      </c>
      <c r="D12" s="29" t="n">
        <v>46002</v>
      </c>
      <c r="E12" s="29" t="n">
        <v>46366</v>
      </c>
      <c r="F12" s="31">
        <f>IF(E12="","",E12-Assumptions!$B$4)</f>
        <v/>
      </c>
      <c r="G12" s="31">
        <f>IF(E12="","",E12-Assumptions!$B$5)</f>
        <v/>
      </c>
      <c r="H12" s="13">
        <f>IF(E12="","",E12-Assumptions!$B$3)</f>
        <v/>
      </c>
      <c r="I12" s="16" t="inlineStr">
        <is>
          <t>Hold</t>
        </is>
      </c>
      <c r="J12" s="19" t="n"/>
      <c r="K12" s="16" t="inlineStr">
        <is>
          <t>Manager</t>
        </is>
      </c>
      <c r="L12" s="16" t="inlineStr">
        <is>
          <t>Review Needed</t>
        </is>
      </c>
      <c r="M12" s="22">
        <f>IF(E12="","",IF(L12="Closed","No action - closed",IF(L12="Renewal Signed","File signed renewal",IF(H12&lt;0,"Human check: lease end passed",IF(I12="Pending",IF(F12&lt;=Assumptions!$B$3,"Review renewal now","Review on "&amp;TEXT(F12,"mm/dd/yyyy")),IF(OR(I12="Do Not Renew",I12="Vacate"),IF(G12&lt;=Assumptions!$B$3,"Human check: notice milestone reached","Review notice plan by "&amp;TEXT(G12,"mm/dd/yyyy")),IF(I12="Renew","Prepare or track renewal terms","Confirm decision and next step")))))))</f>
        <v/>
      </c>
      <c r="N12" s="16" t="inlineStr">
        <is>
          <t>Fictional sample: just outside the planning window.</t>
        </is>
      </c>
    </row>
    <row r="13" ht="31" customHeight="1">
      <c r="A13" s="16" t="inlineStr">
        <is>
          <t>Fictional Willow Place</t>
        </is>
      </c>
      <c r="B13" s="16" t="inlineStr">
        <is>
          <t>Fictional Unit W-501</t>
        </is>
      </c>
      <c r="C13" s="16" t="inlineStr">
        <is>
          <t>Fictional Tenant Indigo</t>
        </is>
      </c>
      <c r="D13" s="29" t="n">
        <v>46091</v>
      </c>
      <c r="E13" s="29" t="n">
        <v>46455</v>
      </c>
      <c r="F13" s="30">
        <f>IF(E13="","",E13-Assumptions!$B$4)</f>
        <v/>
      </c>
      <c r="G13" s="30">
        <f>IF(E13="","",E13-Assumptions!$B$5)</f>
        <v/>
      </c>
      <c r="H13" s="9">
        <f>IF(E13="","",E13-Assumptions!$B$3)</f>
        <v/>
      </c>
      <c r="I13" s="16" t="inlineStr">
        <is>
          <t>Renew</t>
        </is>
      </c>
      <c r="J13" s="19" t="n">
        <v>2050</v>
      </c>
      <c r="K13" s="16" t="inlineStr">
        <is>
          <t>Owner</t>
        </is>
      </c>
      <c r="L13" s="16" t="inlineStr">
        <is>
          <t>Renewal Signed</t>
        </is>
      </c>
      <c r="M13" s="20">
        <f>IF(E13="","",IF(L13="Closed","No action - closed",IF(L13="Renewal Signed","File signed renewal",IF(H13&lt;0,"Human check: lease end passed",IF(I13="Pending",IF(F13&lt;=Assumptions!$B$3,"Review renewal now","Review on "&amp;TEXT(F13,"mm/dd/yyyy")),IF(OR(I13="Do Not Renew",I13="Vacate"),IF(G13&lt;=Assumptions!$B$3,"Human check: notice milestone reached","Review notice plan by "&amp;TEXT(G13,"mm/dd/yyyy")),IF(I13="Renew","Prepare or track renewal terms","Confirm decision and next step")))))))</f>
        <v/>
      </c>
      <c r="N13" s="16" t="inlineStr">
        <is>
          <t>Fictional sample: signed-renewal workflow example.</t>
        </is>
      </c>
    </row>
    <row r="14" ht="31" customHeight="1">
      <c r="A14" s="16" t="inlineStr">
        <is>
          <t>Fictional Willow Place</t>
        </is>
      </c>
      <c r="B14" s="16" t="inlineStr">
        <is>
          <t>Fictional Unit W-502</t>
        </is>
      </c>
      <c r="C14" s="16" t="inlineStr">
        <is>
          <t>Fictional Tenant Juliett</t>
        </is>
      </c>
      <c r="D14" s="29" t="n">
        <v>46276</v>
      </c>
      <c r="E14" s="29" t="n">
        <v>46640</v>
      </c>
      <c r="F14" s="31">
        <f>IF(E14="","",E14-Assumptions!$B$4)</f>
        <v/>
      </c>
      <c r="G14" s="31">
        <f>IF(E14="","",E14-Assumptions!$B$5)</f>
        <v/>
      </c>
      <c r="H14" s="13">
        <f>IF(E14="","",E14-Assumptions!$B$3)</f>
        <v/>
      </c>
      <c r="I14" s="16" t="inlineStr">
        <is>
          <t>Pending</t>
        </is>
      </c>
      <c r="J14" s="19" t="n">
        <v>2175</v>
      </c>
      <c r="K14" s="16" t="inlineStr">
        <is>
          <t>Leasing Team</t>
        </is>
      </c>
      <c r="L14" s="16" t="inlineStr">
        <is>
          <t>Active</t>
        </is>
      </c>
      <c r="M14" s="22">
        <f>IF(E14="","",IF(L14="Closed","No action - closed",IF(L14="Renewal Signed","File signed renewal",IF(H14&lt;0,"Human check: lease end passed",IF(I14="Pending",IF(F14&lt;=Assumptions!$B$3,"Review renewal now","Review on "&amp;TEXT(F14,"mm/dd/yyyy")),IF(OR(I14="Do Not Renew",I14="Vacate"),IF(G14&lt;=Assumptions!$B$3,"Human check: notice milestone reached","Review notice plan by "&amp;TEXT(G14,"mm/dd/yyyy")),IF(I14="Renew","Prepare or track renewal terms","Confirm decision and next step")))))))</f>
        <v/>
      </c>
      <c r="N14" s="16" t="inlineStr">
        <is>
          <t>Fictional sample: later lease-end planning record.</t>
        </is>
      </c>
    </row>
    <row r="15" ht="31" customHeight="1">
      <c r="A15" s="16" t="n"/>
      <c r="B15" s="16" t="n"/>
      <c r="C15" s="16" t="n"/>
      <c r="D15" s="29" t="n"/>
      <c r="E15" s="29" t="n"/>
      <c r="F15" s="30">
        <f>IF(E15="","",E15-Assumptions!$B$4)</f>
        <v/>
      </c>
      <c r="G15" s="30">
        <f>IF(E15="","",E15-Assumptions!$B$5)</f>
        <v/>
      </c>
      <c r="H15" s="9">
        <f>IF(E15="","",E15-Assumptions!$B$3)</f>
        <v/>
      </c>
      <c r="I15" s="16" t="n"/>
      <c r="J15" s="19" t="n"/>
      <c r="K15" s="16" t="n"/>
      <c r="L15" s="16" t="n"/>
      <c r="M15" s="20">
        <f>IF(E15="","",IF(L15="Closed","No action - closed",IF(L15="Renewal Signed","File signed renewal",IF(H15&lt;0,"Human check: lease end passed",IF(I15="Pending",IF(F15&lt;=Assumptions!$B$3,"Review renewal now","Review on "&amp;TEXT(F15,"mm/dd/yyyy")),IF(OR(I15="Do Not Renew",I15="Vacate"),IF(G15&lt;=Assumptions!$B$3,"Human check: notice milestone reached","Review notice plan by "&amp;TEXT(G15,"mm/dd/yyyy")),IF(I15="Renew","Prepare or track renewal terms","Confirm decision and next step")))))))</f>
        <v/>
      </c>
      <c r="N15" s="16" t="n"/>
    </row>
    <row r="16" ht="31" customHeight="1">
      <c r="A16" s="16" t="n"/>
      <c r="B16" s="16" t="n"/>
      <c r="C16" s="16" t="n"/>
      <c r="D16" s="29" t="n"/>
      <c r="E16" s="29" t="n"/>
      <c r="F16" s="31">
        <f>IF(E16="","",E16-Assumptions!$B$4)</f>
        <v/>
      </c>
      <c r="G16" s="31">
        <f>IF(E16="","",E16-Assumptions!$B$5)</f>
        <v/>
      </c>
      <c r="H16" s="13">
        <f>IF(E16="","",E16-Assumptions!$B$3)</f>
        <v/>
      </c>
      <c r="I16" s="16" t="n"/>
      <c r="J16" s="19" t="n"/>
      <c r="K16" s="16" t="n"/>
      <c r="L16" s="16" t="n"/>
      <c r="M16" s="22">
        <f>IF(E16="","",IF(L16="Closed","No action - closed",IF(L16="Renewal Signed","File signed renewal",IF(H16&lt;0,"Human check: lease end passed",IF(I16="Pending",IF(F16&lt;=Assumptions!$B$3,"Review renewal now","Review on "&amp;TEXT(F16,"mm/dd/yyyy")),IF(OR(I16="Do Not Renew",I16="Vacate"),IF(G16&lt;=Assumptions!$B$3,"Human check: notice milestone reached","Review notice plan by "&amp;TEXT(G16,"mm/dd/yyyy")),IF(I16="Renew","Prepare or track renewal terms","Confirm decision and next step")))))))</f>
        <v/>
      </c>
      <c r="N16" s="16" t="n"/>
    </row>
    <row r="17" ht="31" customHeight="1">
      <c r="A17" s="16" t="n"/>
      <c r="B17" s="16" t="n"/>
      <c r="C17" s="16" t="n"/>
      <c r="D17" s="29" t="n"/>
      <c r="E17" s="29" t="n"/>
      <c r="F17" s="30">
        <f>IF(E17="","",E17-Assumptions!$B$4)</f>
        <v/>
      </c>
      <c r="G17" s="30">
        <f>IF(E17="","",E17-Assumptions!$B$5)</f>
        <v/>
      </c>
      <c r="H17" s="9">
        <f>IF(E17="","",E17-Assumptions!$B$3)</f>
        <v/>
      </c>
      <c r="I17" s="16" t="n"/>
      <c r="J17" s="19" t="n"/>
      <c r="K17" s="16" t="n"/>
      <c r="L17" s="16" t="n"/>
      <c r="M17" s="20">
        <f>IF(E17="","",IF(L17="Closed","No action - closed",IF(L17="Renewal Signed","File signed renewal",IF(H17&lt;0,"Human check: lease end passed",IF(I17="Pending",IF(F17&lt;=Assumptions!$B$3,"Review renewal now","Review on "&amp;TEXT(F17,"mm/dd/yyyy")),IF(OR(I17="Do Not Renew",I17="Vacate"),IF(G17&lt;=Assumptions!$B$3,"Human check: notice milestone reached","Review notice plan by "&amp;TEXT(G17,"mm/dd/yyyy")),IF(I17="Renew","Prepare or track renewal terms","Confirm decision and next step")))))))</f>
        <v/>
      </c>
      <c r="N17" s="16" t="n"/>
    </row>
    <row r="18" ht="31" customHeight="1">
      <c r="A18" s="16" t="n"/>
      <c r="B18" s="16" t="n"/>
      <c r="C18" s="16" t="n"/>
      <c r="D18" s="29" t="n"/>
      <c r="E18" s="29" t="n"/>
      <c r="F18" s="31">
        <f>IF(E18="","",E18-Assumptions!$B$4)</f>
        <v/>
      </c>
      <c r="G18" s="31">
        <f>IF(E18="","",E18-Assumptions!$B$5)</f>
        <v/>
      </c>
      <c r="H18" s="13">
        <f>IF(E18="","",E18-Assumptions!$B$3)</f>
        <v/>
      </c>
      <c r="I18" s="16" t="n"/>
      <c r="J18" s="19" t="n"/>
      <c r="K18" s="16" t="n"/>
      <c r="L18" s="16" t="n"/>
      <c r="M18" s="22">
        <f>IF(E18="","",IF(L18="Closed","No action - closed",IF(L18="Renewal Signed","File signed renewal",IF(H18&lt;0,"Human check: lease end passed",IF(I18="Pending",IF(F18&lt;=Assumptions!$B$3,"Review renewal now","Review on "&amp;TEXT(F18,"mm/dd/yyyy")),IF(OR(I18="Do Not Renew",I18="Vacate"),IF(G18&lt;=Assumptions!$B$3,"Human check: notice milestone reached","Review notice plan by "&amp;TEXT(G18,"mm/dd/yyyy")),IF(I18="Renew","Prepare or track renewal terms","Confirm decision and next step")))))))</f>
        <v/>
      </c>
      <c r="N18" s="16" t="n"/>
    </row>
    <row r="19" ht="31" customHeight="1">
      <c r="A19" s="16" t="n"/>
      <c r="B19" s="16" t="n"/>
      <c r="C19" s="16" t="n"/>
      <c r="D19" s="29" t="n"/>
      <c r="E19" s="29" t="n"/>
      <c r="F19" s="30">
        <f>IF(E19="","",E19-Assumptions!$B$4)</f>
        <v/>
      </c>
      <c r="G19" s="30">
        <f>IF(E19="","",E19-Assumptions!$B$5)</f>
        <v/>
      </c>
      <c r="H19" s="9">
        <f>IF(E19="","",E19-Assumptions!$B$3)</f>
        <v/>
      </c>
      <c r="I19" s="16" t="n"/>
      <c r="J19" s="19" t="n"/>
      <c r="K19" s="16" t="n"/>
      <c r="L19" s="16" t="n"/>
      <c r="M19" s="20">
        <f>IF(E19="","",IF(L19="Closed","No action - closed",IF(L19="Renewal Signed","File signed renewal",IF(H19&lt;0,"Human check: lease end passed",IF(I19="Pending",IF(F19&lt;=Assumptions!$B$3,"Review renewal now","Review on "&amp;TEXT(F19,"mm/dd/yyyy")),IF(OR(I19="Do Not Renew",I19="Vacate"),IF(G19&lt;=Assumptions!$B$3,"Human check: notice milestone reached","Review notice plan by "&amp;TEXT(G19,"mm/dd/yyyy")),IF(I19="Renew","Prepare or track renewal terms","Confirm decision and next step")))))))</f>
        <v/>
      </c>
      <c r="N19" s="16" t="n"/>
    </row>
    <row r="20" ht="31" customHeight="1">
      <c r="A20" s="16" t="n"/>
      <c r="B20" s="16" t="n"/>
      <c r="C20" s="16" t="n"/>
      <c r="D20" s="29" t="n"/>
      <c r="E20" s="29" t="n"/>
      <c r="F20" s="31">
        <f>IF(E20="","",E20-Assumptions!$B$4)</f>
        <v/>
      </c>
      <c r="G20" s="31">
        <f>IF(E20="","",E20-Assumptions!$B$5)</f>
        <v/>
      </c>
      <c r="H20" s="13">
        <f>IF(E20="","",E20-Assumptions!$B$3)</f>
        <v/>
      </c>
      <c r="I20" s="16" t="n"/>
      <c r="J20" s="19" t="n"/>
      <c r="K20" s="16" t="n"/>
      <c r="L20" s="16" t="n"/>
      <c r="M20" s="22">
        <f>IF(E20="","",IF(L20="Closed","No action - closed",IF(L20="Renewal Signed","File signed renewal",IF(H20&lt;0,"Human check: lease end passed",IF(I20="Pending",IF(F20&lt;=Assumptions!$B$3,"Review renewal now","Review on "&amp;TEXT(F20,"mm/dd/yyyy")),IF(OR(I20="Do Not Renew",I20="Vacate"),IF(G20&lt;=Assumptions!$B$3,"Human check: notice milestone reached","Review notice plan by "&amp;TEXT(G20,"mm/dd/yyyy")),IF(I20="Renew","Prepare or track renewal terms","Confirm decision and next step")))))))</f>
        <v/>
      </c>
      <c r="N20" s="16" t="n"/>
    </row>
    <row r="21" ht="31" customHeight="1">
      <c r="A21" s="16" t="n"/>
      <c r="B21" s="16" t="n"/>
      <c r="C21" s="16" t="n"/>
      <c r="D21" s="29" t="n"/>
      <c r="E21" s="29" t="n"/>
      <c r="F21" s="30">
        <f>IF(E21="","",E21-Assumptions!$B$4)</f>
        <v/>
      </c>
      <c r="G21" s="30">
        <f>IF(E21="","",E21-Assumptions!$B$5)</f>
        <v/>
      </c>
      <c r="H21" s="9">
        <f>IF(E21="","",E21-Assumptions!$B$3)</f>
        <v/>
      </c>
      <c r="I21" s="16" t="n"/>
      <c r="J21" s="19" t="n"/>
      <c r="K21" s="16" t="n"/>
      <c r="L21" s="16" t="n"/>
      <c r="M21" s="20">
        <f>IF(E21="","",IF(L21="Closed","No action - closed",IF(L21="Renewal Signed","File signed renewal",IF(H21&lt;0,"Human check: lease end passed",IF(I21="Pending",IF(F21&lt;=Assumptions!$B$3,"Review renewal now","Review on "&amp;TEXT(F21,"mm/dd/yyyy")),IF(OR(I21="Do Not Renew",I21="Vacate"),IF(G21&lt;=Assumptions!$B$3,"Human check: notice milestone reached","Review notice plan by "&amp;TEXT(G21,"mm/dd/yyyy")),IF(I21="Renew","Prepare or track renewal terms","Confirm decision and next step")))))))</f>
        <v/>
      </c>
      <c r="N21" s="16" t="n"/>
    </row>
    <row r="22" ht="31" customHeight="1">
      <c r="A22" s="16" t="n"/>
      <c r="B22" s="16" t="n"/>
      <c r="C22" s="16" t="n"/>
      <c r="D22" s="29" t="n"/>
      <c r="E22" s="29" t="n"/>
      <c r="F22" s="31">
        <f>IF(E22="","",E22-Assumptions!$B$4)</f>
        <v/>
      </c>
      <c r="G22" s="31">
        <f>IF(E22="","",E22-Assumptions!$B$5)</f>
        <v/>
      </c>
      <c r="H22" s="13">
        <f>IF(E22="","",E22-Assumptions!$B$3)</f>
        <v/>
      </c>
      <c r="I22" s="16" t="n"/>
      <c r="J22" s="19" t="n"/>
      <c r="K22" s="16" t="n"/>
      <c r="L22" s="16" t="n"/>
      <c r="M22" s="22">
        <f>IF(E22="","",IF(L22="Closed","No action - closed",IF(L22="Renewal Signed","File signed renewal",IF(H22&lt;0,"Human check: lease end passed",IF(I22="Pending",IF(F22&lt;=Assumptions!$B$3,"Review renewal now","Review on "&amp;TEXT(F22,"mm/dd/yyyy")),IF(OR(I22="Do Not Renew",I22="Vacate"),IF(G22&lt;=Assumptions!$B$3,"Human check: notice milestone reached","Review notice plan by "&amp;TEXT(G22,"mm/dd/yyyy")),IF(I22="Renew","Prepare or track renewal terms","Confirm decision and next step")))))))</f>
        <v/>
      </c>
      <c r="N22" s="16" t="n"/>
    </row>
    <row r="23" ht="31" customHeight="1">
      <c r="A23" s="16" t="n"/>
      <c r="B23" s="16" t="n"/>
      <c r="C23" s="16" t="n"/>
      <c r="D23" s="29" t="n"/>
      <c r="E23" s="29" t="n"/>
      <c r="F23" s="30">
        <f>IF(E23="","",E23-Assumptions!$B$4)</f>
        <v/>
      </c>
      <c r="G23" s="30">
        <f>IF(E23="","",E23-Assumptions!$B$5)</f>
        <v/>
      </c>
      <c r="H23" s="9">
        <f>IF(E23="","",E23-Assumptions!$B$3)</f>
        <v/>
      </c>
      <c r="I23" s="16" t="n"/>
      <c r="J23" s="19" t="n"/>
      <c r="K23" s="16" t="n"/>
      <c r="L23" s="16" t="n"/>
      <c r="M23" s="20">
        <f>IF(E23="","",IF(L23="Closed","No action - closed",IF(L23="Renewal Signed","File signed renewal",IF(H23&lt;0,"Human check: lease end passed",IF(I23="Pending",IF(F23&lt;=Assumptions!$B$3,"Review renewal now","Review on "&amp;TEXT(F23,"mm/dd/yyyy")),IF(OR(I23="Do Not Renew",I23="Vacate"),IF(G23&lt;=Assumptions!$B$3,"Human check: notice milestone reached","Review notice plan by "&amp;TEXT(G23,"mm/dd/yyyy")),IF(I23="Renew","Prepare or track renewal terms","Confirm decision and next step")))))))</f>
        <v/>
      </c>
      <c r="N23" s="16" t="n"/>
    </row>
    <row r="24" ht="31" customHeight="1">
      <c r="A24" s="16" t="n"/>
      <c r="B24" s="16" t="n"/>
      <c r="C24" s="16" t="n"/>
      <c r="D24" s="29" t="n"/>
      <c r="E24" s="29" t="n"/>
      <c r="F24" s="31">
        <f>IF(E24="","",E24-Assumptions!$B$4)</f>
        <v/>
      </c>
      <c r="G24" s="31">
        <f>IF(E24="","",E24-Assumptions!$B$5)</f>
        <v/>
      </c>
      <c r="H24" s="13">
        <f>IF(E24="","",E24-Assumptions!$B$3)</f>
        <v/>
      </c>
      <c r="I24" s="16" t="n"/>
      <c r="J24" s="19" t="n"/>
      <c r="K24" s="16" t="n"/>
      <c r="L24" s="16" t="n"/>
      <c r="M24" s="22">
        <f>IF(E24="","",IF(L24="Closed","No action - closed",IF(L24="Renewal Signed","File signed renewal",IF(H24&lt;0,"Human check: lease end passed",IF(I24="Pending",IF(F24&lt;=Assumptions!$B$3,"Review renewal now","Review on "&amp;TEXT(F24,"mm/dd/yyyy")),IF(OR(I24="Do Not Renew",I24="Vacate"),IF(G24&lt;=Assumptions!$B$3,"Human check: notice milestone reached","Review notice plan by "&amp;TEXT(G24,"mm/dd/yyyy")),IF(I24="Renew","Prepare or track renewal terms","Confirm decision and next step")))))))</f>
        <v/>
      </c>
      <c r="N24" s="16" t="n"/>
    </row>
    <row r="25" ht="31" customHeight="1">
      <c r="A25" s="16" t="n"/>
      <c r="B25" s="16" t="n"/>
      <c r="C25" s="16" t="n"/>
      <c r="D25" s="29" t="n"/>
      <c r="E25" s="29" t="n"/>
      <c r="F25" s="30">
        <f>IF(E25="","",E25-Assumptions!$B$4)</f>
        <v/>
      </c>
      <c r="G25" s="30">
        <f>IF(E25="","",E25-Assumptions!$B$5)</f>
        <v/>
      </c>
      <c r="H25" s="9">
        <f>IF(E25="","",E25-Assumptions!$B$3)</f>
        <v/>
      </c>
      <c r="I25" s="16" t="n"/>
      <c r="J25" s="19" t="n"/>
      <c r="K25" s="16" t="n"/>
      <c r="L25" s="16" t="n"/>
      <c r="M25" s="20">
        <f>IF(E25="","",IF(L25="Closed","No action - closed",IF(L25="Renewal Signed","File signed renewal",IF(H25&lt;0,"Human check: lease end passed",IF(I25="Pending",IF(F25&lt;=Assumptions!$B$3,"Review renewal now","Review on "&amp;TEXT(F25,"mm/dd/yyyy")),IF(OR(I25="Do Not Renew",I25="Vacate"),IF(G25&lt;=Assumptions!$B$3,"Human check: notice milestone reached","Review notice plan by "&amp;TEXT(G25,"mm/dd/yyyy")),IF(I25="Renew","Prepare or track renewal terms","Confirm decision and next step")))))))</f>
        <v/>
      </c>
      <c r="N25" s="16" t="n"/>
    </row>
    <row r="26" ht="31" customHeight="1">
      <c r="A26" s="16" t="n"/>
      <c r="B26" s="16" t="n"/>
      <c r="C26" s="16" t="n"/>
      <c r="D26" s="29" t="n"/>
      <c r="E26" s="29" t="n"/>
      <c r="F26" s="31">
        <f>IF(E26="","",E26-Assumptions!$B$4)</f>
        <v/>
      </c>
      <c r="G26" s="31">
        <f>IF(E26="","",E26-Assumptions!$B$5)</f>
        <v/>
      </c>
      <c r="H26" s="13">
        <f>IF(E26="","",E26-Assumptions!$B$3)</f>
        <v/>
      </c>
      <c r="I26" s="16" t="n"/>
      <c r="J26" s="19" t="n"/>
      <c r="K26" s="16" t="n"/>
      <c r="L26" s="16" t="n"/>
      <c r="M26" s="22">
        <f>IF(E26="","",IF(L26="Closed","No action - closed",IF(L26="Renewal Signed","File signed renewal",IF(H26&lt;0,"Human check: lease end passed",IF(I26="Pending",IF(F26&lt;=Assumptions!$B$3,"Review renewal now","Review on "&amp;TEXT(F26,"mm/dd/yyyy")),IF(OR(I26="Do Not Renew",I26="Vacate"),IF(G26&lt;=Assumptions!$B$3,"Human check: notice milestone reached","Review notice plan by "&amp;TEXT(G26,"mm/dd/yyyy")),IF(I26="Renew","Prepare or track renewal terms","Confirm decision and next step")))))))</f>
        <v/>
      </c>
      <c r="N26" s="16" t="n"/>
    </row>
    <row r="27" ht="31" customHeight="1">
      <c r="A27" s="16" t="n"/>
      <c r="B27" s="16" t="n"/>
      <c r="C27" s="16" t="n"/>
      <c r="D27" s="29" t="n"/>
      <c r="E27" s="29" t="n"/>
      <c r="F27" s="30">
        <f>IF(E27="","",E27-Assumptions!$B$4)</f>
        <v/>
      </c>
      <c r="G27" s="30">
        <f>IF(E27="","",E27-Assumptions!$B$5)</f>
        <v/>
      </c>
      <c r="H27" s="9">
        <f>IF(E27="","",E27-Assumptions!$B$3)</f>
        <v/>
      </c>
      <c r="I27" s="16" t="n"/>
      <c r="J27" s="19" t="n"/>
      <c r="K27" s="16" t="n"/>
      <c r="L27" s="16" t="n"/>
      <c r="M27" s="20">
        <f>IF(E27="","",IF(L27="Closed","No action - closed",IF(L27="Renewal Signed","File signed renewal",IF(H27&lt;0,"Human check: lease end passed",IF(I27="Pending",IF(F27&lt;=Assumptions!$B$3,"Review renewal now","Review on "&amp;TEXT(F27,"mm/dd/yyyy")),IF(OR(I27="Do Not Renew",I27="Vacate"),IF(G27&lt;=Assumptions!$B$3,"Human check: notice milestone reached","Review notice plan by "&amp;TEXT(G27,"mm/dd/yyyy")),IF(I27="Renew","Prepare or track renewal terms","Confirm decision and next step")))))))</f>
        <v/>
      </c>
      <c r="N27" s="16" t="n"/>
    </row>
    <row r="28" ht="31" customHeight="1">
      <c r="A28" s="16" t="n"/>
      <c r="B28" s="16" t="n"/>
      <c r="C28" s="16" t="n"/>
      <c r="D28" s="29" t="n"/>
      <c r="E28" s="29" t="n"/>
      <c r="F28" s="31">
        <f>IF(E28="","",E28-Assumptions!$B$4)</f>
        <v/>
      </c>
      <c r="G28" s="31">
        <f>IF(E28="","",E28-Assumptions!$B$5)</f>
        <v/>
      </c>
      <c r="H28" s="13">
        <f>IF(E28="","",E28-Assumptions!$B$3)</f>
        <v/>
      </c>
      <c r="I28" s="16" t="n"/>
      <c r="J28" s="19" t="n"/>
      <c r="K28" s="16" t="n"/>
      <c r="L28" s="16" t="n"/>
      <c r="M28" s="22">
        <f>IF(E28="","",IF(L28="Closed","No action - closed",IF(L28="Renewal Signed","File signed renewal",IF(H28&lt;0,"Human check: lease end passed",IF(I28="Pending",IF(F28&lt;=Assumptions!$B$3,"Review renewal now","Review on "&amp;TEXT(F28,"mm/dd/yyyy")),IF(OR(I28="Do Not Renew",I28="Vacate"),IF(G28&lt;=Assumptions!$B$3,"Human check: notice milestone reached","Review notice plan by "&amp;TEXT(G28,"mm/dd/yyyy")),IF(I28="Renew","Prepare or track renewal terms","Confirm decision and next step")))))))</f>
        <v/>
      </c>
      <c r="N28" s="16" t="n"/>
    </row>
    <row r="29" ht="31" customHeight="1">
      <c r="A29" s="16" t="n"/>
      <c r="B29" s="16" t="n"/>
      <c r="C29" s="16" t="n"/>
      <c r="D29" s="29" t="n"/>
      <c r="E29" s="29" t="n"/>
      <c r="F29" s="30">
        <f>IF(E29="","",E29-Assumptions!$B$4)</f>
        <v/>
      </c>
      <c r="G29" s="30">
        <f>IF(E29="","",E29-Assumptions!$B$5)</f>
        <v/>
      </c>
      <c r="H29" s="9">
        <f>IF(E29="","",E29-Assumptions!$B$3)</f>
        <v/>
      </c>
      <c r="I29" s="16" t="n"/>
      <c r="J29" s="19" t="n"/>
      <c r="K29" s="16" t="n"/>
      <c r="L29" s="16" t="n"/>
      <c r="M29" s="20">
        <f>IF(E29="","",IF(L29="Closed","No action - closed",IF(L29="Renewal Signed","File signed renewal",IF(H29&lt;0,"Human check: lease end passed",IF(I29="Pending",IF(F29&lt;=Assumptions!$B$3,"Review renewal now","Review on "&amp;TEXT(F29,"mm/dd/yyyy")),IF(OR(I29="Do Not Renew",I29="Vacate"),IF(G29&lt;=Assumptions!$B$3,"Human check: notice milestone reached","Review notice plan by "&amp;TEXT(G29,"mm/dd/yyyy")),IF(I29="Renew","Prepare or track renewal terms","Confirm decision and next step")))))))</f>
        <v/>
      </c>
      <c r="N29" s="16" t="n"/>
    </row>
    <row r="30" ht="31" customHeight="1">
      <c r="A30" s="16" t="n"/>
      <c r="B30" s="16" t="n"/>
      <c r="C30" s="16" t="n"/>
      <c r="D30" s="29" t="n"/>
      <c r="E30" s="29" t="n"/>
      <c r="F30" s="31">
        <f>IF(E30="","",E30-Assumptions!$B$4)</f>
        <v/>
      </c>
      <c r="G30" s="31">
        <f>IF(E30="","",E30-Assumptions!$B$5)</f>
        <v/>
      </c>
      <c r="H30" s="13">
        <f>IF(E30="","",E30-Assumptions!$B$3)</f>
        <v/>
      </c>
      <c r="I30" s="16" t="n"/>
      <c r="J30" s="19" t="n"/>
      <c r="K30" s="16" t="n"/>
      <c r="L30" s="16" t="n"/>
      <c r="M30" s="22">
        <f>IF(E30="","",IF(L30="Closed","No action - closed",IF(L30="Renewal Signed","File signed renewal",IF(H30&lt;0,"Human check: lease end passed",IF(I30="Pending",IF(F30&lt;=Assumptions!$B$3,"Review renewal now","Review on "&amp;TEXT(F30,"mm/dd/yyyy")),IF(OR(I30="Do Not Renew",I30="Vacate"),IF(G30&lt;=Assumptions!$B$3,"Human check: notice milestone reached","Review notice plan by "&amp;TEXT(G30,"mm/dd/yyyy")),IF(I30="Renew","Prepare or track renewal terms","Confirm decision and next step")))))))</f>
        <v/>
      </c>
      <c r="N30" s="16" t="n"/>
    </row>
    <row r="31" ht="31" customHeight="1">
      <c r="A31" s="16" t="n"/>
      <c r="B31" s="16" t="n"/>
      <c r="C31" s="16" t="n"/>
      <c r="D31" s="29" t="n"/>
      <c r="E31" s="29" t="n"/>
      <c r="F31" s="30">
        <f>IF(E31="","",E31-Assumptions!$B$4)</f>
        <v/>
      </c>
      <c r="G31" s="30">
        <f>IF(E31="","",E31-Assumptions!$B$5)</f>
        <v/>
      </c>
      <c r="H31" s="9">
        <f>IF(E31="","",E31-Assumptions!$B$3)</f>
        <v/>
      </c>
      <c r="I31" s="16" t="n"/>
      <c r="J31" s="19" t="n"/>
      <c r="K31" s="16" t="n"/>
      <c r="L31" s="16" t="n"/>
      <c r="M31" s="20">
        <f>IF(E31="","",IF(L31="Closed","No action - closed",IF(L31="Renewal Signed","File signed renewal",IF(H31&lt;0,"Human check: lease end passed",IF(I31="Pending",IF(F31&lt;=Assumptions!$B$3,"Review renewal now","Review on "&amp;TEXT(F31,"mm/dd/yyyy")),IF(OR(I31="Do Not Renew",I31="Vacate"),IF(G31&lt;=Assumptions!$B$3,"Human check: notice milestone reached","Review notice plan by "&amp;TEXT(G31,"mm/dd/yyyy")),IF(I31="Renew","Prepare or track renewal terms","Confirm decision and next step")))))))</f>
        <v/>
      </c>
      <c r="N31" s="16" t="n"/>
    </row>
    <row r="32" ht="31" customHeight="1">
      <c r="A32" s="16" t="n"/>
      <c r="B32" s="16" t="n"/>
      <c r="C32" s="16" t="n"/>
      <c r="D32" s="29" t="n"/>
      <c r="E32" s="29" t="n"/>
      <c r="F32" s="31">
        <f>IF(E32="","",E32-Assumptions!$B$4)</f>
        <v/>
      </c>
      <c r="G32" s="31">
        <f>IF(E32="","",E32-Assumptions!$B$5)</f>
        <v/>
      </c>
      <c r="H32" s="13">
        <f>IF(E32="","",E32-Assumptions!$B$3)</f>
        <v/>
      </c>
      <c r="I32" s="16" t="n"/>
      <c r="J32" s="19" t="n"/>
      <c r="K32" s="16" t="n"/>
      <c r="L32" s="16" t="n"/>
      <c r="M32" s="22">
        <f>IF(E32="","",IF(L32="Closed","No action - closed",IF(L32="Renewal Signed","File signed renewal",IF(H32&lt;0,"Human check: lease end passed",IF(I32="Pending",IF(F32&lt;=Assumptions!$B$3,"Review renewal now","Review on "&amp;TEXT(F32,"mm/dd/yyyy")),IF(OR(I32="Do Not Renew",I32="Vacate"),IF(G32&lt;=Assumptions!$B$3,"Human check: notice milestone reached","Review notice plan by "&amp;TEXT(G32,"mm/dd/yyyy")),IF(I32="Renew","Prepare or track renewal terms","Confirm decision and next step")))))))</f>
        <v/>
      </c>
      <c r="N32" s="16" t="n"/>
    </row>
    <row r="33" ht="31" customHeight="1">
      <c r="A33" s="16" t="n"/>
      <c r="B33" s="16" t="n"/>
      <c r="C33" s="16" t="n"/>
      <c r="D33" s="29" t="n"/>
      <c r="E33" s="29" t="n"/>
      <c r="F33" s="30">
        <f>IF(E33="","",E33-Assumptions!$B$4)</f>
        <v/>
      </c>
      <c r="G33" s="30">
        <f>IF(E33="","",E33-Assumptions!$B$5)</f>
        <v/>
      </c>
      <c r="H33" s="9">
        <f>IF(E33="","",E33-Assumptions!$B$3)</f>
        <v/>
      </c>
      <c r="I33" s="16" t="n"/>
      <c r="J33" s="19" t="n"/>
      <c r="K33" s="16" t="n"/>
      <c r="L33" s="16" t="n"/>
      <c r="M33" s="20">
        <f>IF(E33="","",IF(L33="Closed","No action - closed",IF(L33="Renewal Signed","File signed renewal",IF(H33&lt;0,"Human check: lease end passed",IF(I33="Pending",IF(F33&lt;=Assumptions!$B$3,"Review renewal now","Review on "&amp;TEXT(F33,"mm/dd/yyyy")),IF(OR(I33="Do Not Renew",I33="Vacate"),IF(G33&lt;=Assumptions!$B$3,"Human check: notice milestone reached","Review notice plan by "&amp;TEXT(G33,"mm/dd/yyyy")),IF(I33="Renew","Prepare or track renewal terms","Confirm decision and next step")))))))</f>
        <v/>
      </c>
      <c r="N33" s="16" t="n"/>
    </row>
    <row r="34" ht="31" customHeight="1">
      <c r="A34" s="16" t="n"/>
      <c r="B34" s="16" t="n"/>
      <c r="C34" s="16" t="n"/>
      <c r="D34" s="29" t="n"/>
      <c r="E34" s="29" t="n"/>
      <c r="F34" s="31">
        <f>IF(E34="","",E34-Assumptions!$B$4)</f>
        <v/>
      </c>
      <c r="G34" s="31">
        <f>IF(E34="","",E34-Assumptions!$B$5)</f>
        <v/>
      </c>
      <c r="H34" s="13">
        <f>IF(E34="","",E34-Assumptions!$B$3)</f>
        <v/>
      </c>
      <c r="I34" s="16" t="n"/>
      <c r="J34" s="19" t="n"/>
      <c r="K34" s="16" t="n"/>
      <c r="L34" s="16" t="n"/>
      <c r="M34" s="22">
        <f>IF(E34="","",IF(L34="Closed","No action - closed",IF(L34="Renewal Signed","File signed renewal",IF(H34&lt;0,"Human check: lease end passed",IF(I34="Pending",IF(F34&lt;=Assumptions!$B$3,"Review renewal now","Review on "&amp;TEXT(F34,"mm/dd/yyyy")),IF(OR(I34="Do Not Renew",I34="Vacate"),IF(G34&lt;=Assumptions!$B$3,"Human check: notice milestone reached","Review notice plan by "&amp;TEXT(G34,"mm/dd/yyyy")),IF(I34="Renew","Prepare or track renewal terms","Confirm decision and next step")))))))</f>
        <v/>
      </c>
      <c r="N34" s="16" t="n"/>
    </row>
    <row r="35" ht="31" customHeight="1">
      <c r="A35" s="16" t="n"/>
      <c r="B35" s="16" t="n"/>
      <c r="C35" s="16" t="n"/>
      <c r="D35" s="29" t="n"/>
      <c r="E35" s="29" t="n"/>
      <c r="F35" s="30">
        <f>IF(E35="","",E35-Assumptions!$B$4)</f>
        <v/>
      </c>
      <c r="G35" s="30">
        <f>IF(E35="","",E35-Assumptions!$B$5)</f>
        <v/>
      </c>
      <c r="H35" s="9">
        <f>IF(E35="","",E35-Assumptions!$B$3)</f>
        <v/>
      </c>
      <c r="I35" s="16" t="n"/>
      <c r="J35" s="19" t="n"/>
      <c r="K35" s="16" t="n"/>
      <c r="L35" s="16" t="n"/>
      <c r="M35" s="20">
        <f>IF(E35="","",IF(L35="Closed","No action - closed",IF(L35="Renewal Signed","File signed renewal",IF(H35&lt;0,"Human check: lease end passed",IF(I35="Pending",IF(F35&lt;=Assumptions!$B$3,"Review renewal now","Review on "&amp;TEXT(F35,"mm/dd/yyyy")),IF(OR(I35="Do Not Renew",I35="Vacate"),IF(G35&lt;=Assumptions!$B$3,"Human check: notice milestone reached","Review notice plan by "&amp;TEXT(G35,"mm/dd/yyyy")),IF(I35="Renew","Prepare or track renewal terms","Confirm decision and next step")))))))</f>
        <v/>
      </c>
      <c r="N35" s="16" t="n"/>
    </row>
    <row r="36" ht="31" customHeight="1">
      <c r="A36" s="16" t="n"/>
      <c r="B36" s="16" t="n"/>
      <c r="C36" s="16" t="n"/>
      <c r="D36" s="29" t="n"/>
      <c r="E36" s="29" t="n"/>
      <c r="F36" s="31">
        <f>IF(E36="","",E36-Assumptions!$B$4)</f>
        <v/>
      </c>
      <c r="G36" s="31">
        <f>IF(E36="","",E36-Assumptions!$B$5)</f>
        <v/>
      </c>
      <c r="H36" s="13">
        <f>IF(E36="","",E36-Assumptions!$B$3)</f>
        <v/>
      </c>
      <c r="I36" s="16" t="n"/>
      <c r="J36" s="19" t="n"/>
      <c r="K36" s="16" t="n"/>
      <c r="L36" s="16" t="n"/>
      <c r="M36" s="22">
        <f>IF(E36="","",IF(L36="Closed","No action - closed",IF(L36="Renewal Signed","File signed renewal",IF(H36&lt;0,"Human check: lease end passed",IF(I36="Pending",IF(F36&lt;=Assumptions!$B$3,"Review renewal now","Review on "&amp;TEXT(F36,"mm/dd/yyyy")),IF(OR(I36="Do Not Renew",I36="Vacate"),IF(G36&lt;=Assumptions!$B$3,"Human check: notice milestone reached","Review notice plan by "&amp;TEXT(G36,"mm/dd/yyyy")),IF(I36="Renew","Prepare or track renewal terms","Confirm decision and next step")))))))</f>
        <v/>
      </c>
      <c r="N36" s="16" t="n"/>
    </row>
    <row r="37" ht="31" customHeight="1">
      <c r="A37" s="16" t="n"/>
      <c r="B37" s="16" t="n"/>
      <c r="C37" s="16" t="n"/>
      <c r="D37" s="29" t="n"/>
      <c r="E37" s="29" t="n"/>
      <c r="F37" s="30">
        <f>IF(E37="","",E37-Assumptions!$B$4)</f>
        <v/>
      </c>
      <c r="G37" s="30">
        <f>IF(E37="","",E37-Assumptions!$B$5)</f>
        <v/>
      </c>
      <c r="H37" s="9">
        <f>IF(E37="","",E37-Assumptions!$B$3)</f>
        <v/>
      </c>
      <c r="I37" s="16" t="n"/>
      <c r="J37" s="19" t="n"/>
      <c r="K37" s="16" t="n"/>
      <c r="L37" s="16" t="n"/>
      <c r="M37" s="20">
        <f>IF(E37="","",IF(L37="Closed","No action - closed",IF(L37="Renewal Signed","File signed renewal",IF(H37&lt;0,"Human check: lease end passed",IF(I37="Pending",IF(F37&lt;=Assumptions!$B$3,"Review renewal now","Review on "&amp;TEXT(F37,"mm/dd/yyyy")),IF(OR(I37="Do Not Renew",I37="Vacate"),IF(G37&lt;=Assumptions!$B$3,"Human check: notice milestone reached","Review notice plan by "&amp;TEXT(G37,"mm/dd/yyyy")),IF(I37="Renew","Prepare or track renewal terms","Confirm decision and next step")))))))</f>
        <v/>
      </c>
      <c r="N37" s="16" t="n"/>
    </row>
    <row r="38" ht="31" customHeight="1">
      <c r="A38" s="16" t="n"/>
      <c r="B38" s="16" t="n"/>
      <c r="C38" s="16" t="n"/>
      <c r="D38" s="29" t="n"/>
      <c r="E38" s="29" t="n"/>
      <c r="F38" s="31">
        <f>IF(E38="","",E38-Assumptions!$B$4)</f>
        <v/>
      </c>
      <c r="G38" s="31">
        <f>IF(E38="","",E38-Assumptions!$B$5)</f>
        <v/>
      </c>
      <c r="H38" s="13">
        <f>IF(E38="","",E38-Assumptions!$B$3)</f>
        <v/>
      </c>
      <c r="I38" s="16" t="n"/>
      <c r="J38" s="19" t="n"/>
      <c r="K38" s="16" t="n"/>
      <c r="L38" s="16" t="n"/>
      <c r="M38" s="22">
        <f>IF(E38="","",IF(L38="Closed","No action - closed",IF(L38="Renewal Signed","File signed renewal",IF(H38&lt;0,"Human check: lease end passed",IF(I38="Pending",IF(F38&lt;=Assumptions!$B$3,"Review renewal now","Review on "&amp;TEXT(F38,"mm/dd/yyyy")),IF(OR(I38="Do Not Renew",I38="Vacate"),IF(G38&lt;=Assumptions!$B$3,"Human check: notice milestone reached","Review notice plan by "&amp;TEXT(G38,"mm/dd/yyyy")),IF(I38="Renew","Prepare or track renewal terms","Confirm decision and next step")))))))</f>
        <v/>
      </c>
      <c r="N38" s="16" t="n"/>
    </row>
    <row r="39" ht="31" customHeight="1">
      <c r="A39" s="16" t="n"/>
      <c r="B39" s="16" t="n"/>
      <c r="C39" s="16" t="n"/>
      <c r="D39" s="29" t="n"/>
      <c r="E39" s="29" t="n"/>
      <c r="F39" s="30">
        <f>IF(E39="","",E39-Assumptions!$B$4)</f>
        <v/>
      </c>
      <c r="G39" s="30">
        <f>IF(E39="","",E39-Assumptions!$B$5)</f>
        <v/>
      </c>
      <c r="H39" s="9">
        <f>IF(E39="","",E39-Assumptions!$B$3)</f>
        <v/>
      </c>
      <c r="I39" s="16" t="n"/>
      <c r="J39" s="19" t="n"/>
      <c r="K39" s="16" t="n"/>
      <c r="L39" s="16" t="n"/>
      <c r="M39" s="20">
        <f>IF(E39="","",IF(L39="Closed","No action - closed",IF(L39="Renewal Signed","File signed renewal",IF(H39&lt;0,"Human check: lease end passed",IF(I39="Pending",IF(F39&lt;=Assumptions!$B$3,"Review renewal now","Review on "&amp;TEXT(F39,"mm/dd/yyyy")),IF(OR(I39="Do Not Renew",I39="Vacate"),IF(G39&lt;=Assumptions!$B$3,"Human check: notice milestone reached","Review notice plan by "&amp;TEXT(G39,"mm/dd/yyyy")),IF(I39="Renew","Prepare or track renewal terms","Confirm decision and next step")))))))</f>
        <v/>
      </c>
      <c r="N39" s="16" t="n"/>
    </row>
    <row r="40" ht="31" customHeight="1">
      <c r="A40" s="16" t="n"/>
      <c r="B40" s="16" t="n"/>
      <c r="C40" s="16" t="n"/>
      <c r="D40" s="29" t="n"/>
      <c r="E40" s="29" t="n"/>
      <c r="F40" s="31">
        <f>IF(E40="","",E40-Assumptions!$B$4)</f>
        <v/>
      </c>
      <c r="G40" s="31">
        <f>IF(E40="","",E40-Assumptions!$B$5)</f>
        <v/>
      </c>
      <c r="H40" s="13">
        <f>IF(E40="","",E40-Assumptions!$B$3)</f>
        <v/>
      </c>
      <c r="I40" s="16" t="n"/>
      <c r="J40" s="19" t="n"/>
      <c r="K40" s="16" t="n"/>
      <c r="L40" s="16" t="n"/>
      <c r="M40" s="22">
        <f>IF(E40="","",IF(L40="Closed","No action - closed",IF(L40="Renewal Signed","File signed renewal",IF(H40&lt;0,"Human check: lease end passed",IF(I40="Pending",IF(F40&lt;=Assumptions!$B$3,"Review renewal now","Review on "&amp;TEXT(F40,"mm/dd/yyyy")),IF(OR(I40="Do Not Renew",I40="Vacate"),IF(G40&lt;=Assumptions!$B$3,"Human check: notice milestone reached","Review notice plan by "&amp;TEXT(G40,"mm/dd/yyyy")),IF(I40="Renew","Prepare or track renewal terms","Confirm decision and next step")))))))</f>
        <v/>
      </c>
      <c r="N40" s="16" t="n"/>
    </row>
    <row r="41" ht="31" customHeight="1">
      <c r="A41" s="16" t="n"/>
      <c r="B41" s="16" t="n"/>
      <c r="C41" s="16" t="n"/>
      <c r="D41" s="29" t="n"/>
      <c r="E41" s="29" t="n"/>
      <c r="F41" s="30">
        <f>IF(E41="","",E41-Assumptions!$B$4)</f>
        <v/>
      </c>
      <c r="G41" s="30">
        <f>IF(E41="","",E41-Assumptions!$B$5)</f>
        <v/>
      </c>
      <c r="H41" s="9">
        <f>IF(E41="","",E41-Assumptions!$B$3)</f>
        <v/>
      </c>
      <c r="I41" s="16" t="n"/>
      <c r="J41" s="19" t="n"/>
      <c r="K41" s="16" t="n"/>
      <c r="L41" s="16" t="n"/>
      <c r="M41" s="20">
        <f>IF(E41="","",IF(L41="Closed","No action - closed",IF(L41="Renewal Signed","File signed renewal",IF(H41&lt;0,"Human check: lease end passed",IF(I41="Pending",IF(F41&lt;=Assumptions!$B$3,"Review renewal now","Review on "&amp;TEXT(F41,"mm/dd/yyyy")),IF(OR(I41="Do Not Renew",I41="Vacate"),IF(G41&lt;=Assumptions!$B$3,"Human check: notice milestone reached","Review notice plan by "&amp;TEXT(G41,"mm/dd/yyyy")),IF(I41="Renew","Prepare or track renewal terms","Confirm decision and next step")))))))</f>
        <v/>
      </c>
      <c r="N41" s="16" t="n"/>
    </row>
    <row r="42" ht="31" customHeight="1">
      <c r="A42" s="16" t="n"/>
      <c r="B42" s="16" t="n"/>
      <c r="C42" s="16" t="n"/>
      <c r="D42" s="29" t="n"/>
      <c r="E42" s="29" t="n"/>
      <c r="F42" s="31">
        <f>IF(E42="","",E42-Assumptions!$B$4)</f>
        <v/>
      </c>
      <c r="G42" s="31">
        <f>IF(E42="","",E42-Assumptions!$B$5)</f>
        <v/>
      </c>
      <c r="H42" s="13">
        <f>IF(E42="","",E42-Assumptions!$B$3)</f>
        <v/>
      </c>
      <c r="I42" s="16" t="n"/>
      <c r="J42" s="19" t="n"/>
      <c r="K42" s="16" t="n"/>
      <c r="L42" s="16" t="n"/>
      <c r="M42" s="22">
        <f>IF(E42="","",IF(L42="Closed","No action - closed",IF(L42="Renewal Signed","File signed renewal",IF(H42&lt;0,"Human check: lease end passed",IF(I42="Pending",IF(F42&lt;=Assumptions!$B$3,"Review renewal now","Review on "&amp;TEXT(F42,"mm/dd/yyyy")),IF(OR(I42="Do Not Renew",I42="Vacate"),IF(G42&lt;=Assumptions!$B$3,"Human check: notice milestone reached","Review notice plan by "&amp;TEXT(G42,"mm/dd/yyyy")),IF(I42="Renew","Prepare or track renewal terms","Confirm decision and next step")))))))</f>
        <v/>
      </c>
      <c r="N42" s="16" t="n"/>
    </row>
    <row r="43" ht="31" customHeight="1">
      <c r="A43" s="16" t="n"/>
      <c r="B43" s="16" t="n"/>
      <c r="C43" s="16" t="n"/>
      <c r="D43" s="29" t="n"/>
      <c r="E43" s="29" t="n"/>
      <c r="F43" s="30">
        <f>IF(E43="","",E43-Assumptions!$B$4)</f>
        <v/>
      </c>
      <c r="G43" s="30">
        <f>IF(E43="","",E43-Assumptions!$B$5)</f>
        <v/>
      </c>
      <c r="H43" s="9">
        <f>IF(E43="","",E43-Assumptions!$B$3)</f>
        <v/>
      </c>
      <c r="I43" s="16" t="n"/>
      <c r="J43" s="19" t="n"/>
      <c r="K43" s="16" t="n"/>
      <c r="L43" s="16" t="n"/>
      <c r="M43" s="20">
        <f>IF(E43="","",IF(L43="Closed","No action - closed",IF(L43="Renewal Signed","File signed renewal",IF(H43&lt;0,"Human check: lease end passed",IF(I43="Pending",IF(F43&lt;=Assumptions!$B$3,"Review renewal now","Review on "&amp;TEXT(F43,"mm/dd/yyyy")),IF(OR(I43="Do Not Renew",I43="Vacate"),IF(G43&lt;=Assumptions!$B$3,"Human check: notice milestone reached","Review notice plan by "&amp;TEXT(G43,"mm/dd/yyyy")),IF(I43="Renew","Prepare or track renewal terms","Confirm decision and next step")))))))</f>
        <v/>
      </c>
      <c r="N43" s="16" t="n"/>
    </row>
    <row r="44" ht="31" customHeight="1">
      <c r="A44" s="16" t="n"/>
      <c r="B44" s="16" t="n"/>
      <c r="C44" s="16" t="n"/>
      <c r="D44" s="29" t="n"/>
      <c r="E44" s="29" t="n"/>
      <c r="F44" s="31">
        <f>IF(E44="","",E44-Assumptions!$B$4)</f>
        <v/>
      </c>
      <c r="G44" s="31">
        <f>IF(E44="","",E44-Assumptions!$B$5)</f>
        <v/>
      </c>
      <c r="H44" s="13">
        <f>IF(E44="","",E44-Assumptions!$B$3)</f>
        <v/>
      </c>
      <c r="I44" s="16" t="n"/>
      <c r="J44" s="19" t="n"/>
      <c r="K44" s="16" t="n"/>
      <c r="L44" s="16" t="n"/>
      <c r="M44" s="22">
        <f>IF(E44="","",IF(L44="Closed","No action - closed",IF(L44="Renewal Signed","File signed renewal",IF(H44&lt;0,"Human check: lease end passed",IF(I44="Pending",IF(F44&lt;=Assumptions!$B$3,"Review renewal now","Review on "&amp;TEXT(F44,"mm/dd/yyyy")),IF(OR(I44="Do Not Renew",I44="Vacate"),IF(G44&lt;=Assumptions!$B$3,"Human check: notice milestone reached","Review notice plan by "&amp;TEXT(G44,"mm/dd/yyyy")),IF(I44="Renew","Prepare or track renewal terms","Confirm decision and next step")))))))</f>
        <v/>
      </c>
      <c r="N44" s="16" t="n"/>
    </row>
    <row r="45" ht="31" customHeight="1">
      <c r="A45" s="16" t="n"/>
      <c r="B45" s="16" t="n"/>
      <c r="C45" s="16" t="n"/>
      <c r="D45" s="29" t="n"/>
      <c r="E45" s="29" t="n"/>
      <c r="F45" s="30">
        <f>IF(E45="","",E45-Assumptions!$B$4)</f>
        <v/>
      </c>
      <c r="G45" s="30">
        <f>IF(E45="","",E45-Assumptions!$B$5)</f>
        <v/>
      </c>
      <c r="H45" s="9">
        <f>IF(E45="","",E45-Assumptions!$B$3)</f>
        <v/>
      </c>
      <c r="I45" s="16" t="n"/>
      <c r="J45" s="19" t="n"/>
      <c r="K45" s="16" t="n"/>
      <c r="L45" s="16" t="n"/>
      <c r="M45" s="20">
        <f>IF(E45="","",IF(L45="Closed","No action - closed",IF(L45="Renewal Signed","File signed renewal",IF(H45&lt;0,"Human check: lease end passed",IF(I45="Pending",IF(F45&lt;=Assumptions!$B$3,"Review renewal now","Review on "&amp;TEXT(F45,"mm/dd/yyyy")),IF(OR(I45="Do Not Renew",I45="Vacate"),IF(G45&lt;=Assumptions!$B$3,"Human check: notice milestone reached","Review notice plan by "&amp;TEXT(G45,"mm/dd/yyyy")),IF(I45="Renew","Prepare or track renewal terms","Confirm decision and next step")))))))</f>
        <v/>
      </c>
      <c r="N45" s="16" t="n"/>
    </row>
    <row r="46" ht="31" customHeight="1">
      <c r="A46" s="16" t="n"/>
      <c r="B46" s="16" t="n"/>
      <c r="C46" s="16" t="n"/>
      <c r="D46" s="29" t="n"/>
      <c r="E46" s="29" t="n"/>
      <c r="F46" s="31">
        <f>IF(E46="","",E46-Assumptions!$B$4)</f>
        <v/>
      </c>
      <c r="G46" s="31">
        <f>IF(E46="","",E46-Assumptions!$B$5)</f>
        <v/>
      </c>
      <c r="H46" s="13">
        <f>IF(E46="","",E46-Assumptions!$B$3)</f>
        <v/>
      </c>
      <c r="I46" s="16" t="n"/>
      <c r="J46" s="19" t="n"/>
      <c r="K46" s="16" t="n"/>
      <c r="L46" s="16" t="n"/>
      <c r="M46" s="22">
        <f>IF(E46="","",IF(L46="Closed","No action - closed",IF(L46="Renewal Signed","File signed renewal",IF(H46&lt;0,"Human check: lease end passed",IF(I46="Pending",IF(F46&lt;=Assumptions!$B$3,"Review renewal now","Review on "&amp;TEXT(F46,"mm/dd/yyyy")),IF(OR(I46="Do Not Renew",I46="Vacate"),IF(G46&lt;=Assumptions!$B$3,"Human check: notice milestone reached","Review notice plan by "&amp;TEXT(G46,"mm/dd/yyyy")),IF(I46="Renew","Prepare or track renewal terms","Confirm decision and next step")))))))</f>
        <v/>
      </c>
      <c r="N46" s="16" t="n"/>
    </row>
    <row r="47" ht="31" customHeight="1">
      <c r="A47" s="16" t="n"/>
      <c r="B47" s="16" t="n"/>
      <c r="C47" s="16" t="n"/>
      <c r="D47" s="29" t="n"/>
      <c r="E47" s="29" t="n"/>
      <c r="F47" s="30">
        <f>IF(E47="","",E47-Assumptions!$B$4)</f>
        <v/>
      </c>
      <c r="G47" s="30">
        <f>IF(E47="","",E47-Assumptions!$B$5)</f>
        <v/>
      </c>
      <c r="H47" s="9">
        <f>IF(E47="","",E47-Assumptions!$B$3)</f>
        <v/>
      </c>
      <c r="I47" s="16" t="n"/>
      <c r="J47" s="19" t="n"/>
      <c r="K47" s="16" t="n"/>
      <c r="L47" s="16" t="n"/>
      <c r="M47" s="20">
        <f>IF(E47="","",IF(L47="Closed","No action - closed",IF(L47="Renewal Signed","File signed renewal",IF(H47&lt;0,"Human check: lease end passed",IF(I47="Pending",IF(F47&lt;=Assumptions!$B$3,"Review renewal now","Review on "&amp;TEXT(F47,"mm/dd/yyyy")),IF(OR(I47="Do Not Renew",I47="Vacate"),IF(G47&lt;=Assumptions!$B$3,"Human check: notice milestone reached","Review notice plan by "&amp;TEXT(G47,"mm/dd/yyyy")),IF(I47="Renew","Prepare or track renewal terms","Confirm decision and next step")))))))</f>
        <v/>
      </c>
      <c r="N47" s="16" t="n"/>
    </row>
    <row r="48" ht="31" customHeight="1">
      <c r="A48" s="16" t="n"/>
      <c r="B48" s="16" t="n"/>
      <c r="C48" s="16" t="n"/>
      <c r="D48" s="29" t="n"/>
      <c r="E48" s="29" t="n"/>
      <c r="F48" s="31">
        <f>IF(E48="","",E48-Assumptions!$B$4)</f>
        <v/>
      </c>
      <c r="G48" s="31">
        <f>IF(E48="","",E48-Assumptions!$B$5)</f>
        <v/>
      </c>
      <c r="H48" s="13">
        <f>IF(E48="","",E48-Assumptions!$B$3)</f>
        <v/>
      </c>
      <c r="I48" s="16" t="n"/>
      <c r="J48" s="19" t="n"/>
      <c r="K48" s="16" t="n"/>
      <c r="L48" s="16" t="n"/>
      <c r="M48" s="22">
        <f>IF(E48="","",IF(L48="Closed","No action - closed",IF(L48="Renewal Signed","File signed renewal",IF(H48&lt;0,"Human check: lease end passed",IF(I48="Pending",IF(F48&lt;=Assumptions!$B$3,"Review renewal now","Review on "&amp;TEXT(F48,"mm/dd/yyyy")),IF(OR(I48="Do Not Renew",I48="Vacate"),IF(G48&lt;=Assumptions!$B$3,"Human check: notice milestone reached","Review notice plan by "&amp;TEXT(G48,"mm/dd/yyyy")),IF(I48="Renew","Prepare or track renewal terms","Confirm decision and next step")))))))</f>
        <v/>
      </c>
      <c r="N48" s="16" t="n"/>
    </row>
    <row r="49" ht="31" customHeight="1">
      <c r="A49" s="16" t="n"/>
      <c r="B49" s="16" t="n"/>
      <c r="C49" s="16" t="n"/>
      <c r="D49" s="29" t="n"/>
      <c r="E49" s="29" t="n"/>
      <c r="F49" s="30">
        <f>IF(E49="","",E49-Assumptions!$B$4)</f>
        <v/>
      </c>
      <c r="G49" s="30">
        <f>IF(E49="","",E49-Assumptions!$B$5)</f>
        <v/>
      </c>
      <c r="H49" s="9">
        <f>IF(E49="","",E49-Assumptions!$B$3)</f>
        <v/>
      </c>
      <c r="I49" s="16" t="n"/>
      <c r="J49" s="19" t="n"/>
      <c r="K49" s="16" t="n"/>
      <c r="L49" s="16" t="n"/>
      <c r="M49" s="20">
        <f>IF(E49="","",IF(L49="Closed","No action - closed",IF(L49="Renewal Signed","File signed renewal",IF(H49&lt;0,"Human check: lease end passed",IF(I49="Pending",IF(F49&lt;=Assumptions!$B$3,"Review renewal now","Review on "&amp;TEXT(F49,"mm/dd/yyyy")),IF(OR(I49="Do Not Renew",I49="Vacate"),IF(G49&lt;=Assumptions!$B$3,"Human check: notice milestone reached","Review notice plan by "&amp;TEXT(G49,"mm/dd/yyyy")),IF(I49="Renew","Prepare or track renewal terms","Confirm decision and next step")))))))</f>
        <v/>
      </c>
      <c r="N49" s="16" t="n"/>
    </row>
    <row r="50" ht="31" customHeight="1">
      <c r="A50" s="16" t="n"/>
      <c r="B50" s="16" t="n"/>
      <c r="C50" s="16" t="n"/>
      <c r="D50" s="29" t="n"/>
      <c r="E50" s="29" t="n"/>
      <c r="F50" s="31">
        <f>IF(E50="","",E50-Assumptions!$B$4)</f>
        <v/>
      </c>
      <c r="G50" s="31">
        <f>IF(E50="","",E50-Assumptions!$B$5)</f>
        <v/>
      </c>
      <c r="H50" s="13">
        <f>IF(E50="","",E50-Assumptions!$B$3)</f>
        <v/>
      </c>
      <c r="I50" s="16" t="n"/>
      <c r="J50" s="19" t="n"/>
      <c r="K50" s="16" t="n"/>
      <c r="L50" s="16" t="n"/>
      <c r="M50" s="22">
        <f>IF(E50="","",IF(L50="Closed","No action - closed",IF(L50="Renewal Signed","File signed renewal",IF(H50&lt;0,"Human check: lease end passed",IF(I50="Pending",IF(F50&lt;=Assumptions!$B$3,"Review renewal now","Review on "&amp;TEXT(F50,"mm/dd/yyyy")),IF(OR(I50="Do Not Renew",I50="Vacate"),IF(G50&lt;=Assumptions!$B$3,"Human check: notice milestone reached","Review notice plan by "&amp;TEXT(G50,"mm/dd/yyyy")),IF(I50="Renew","Prepare or track renewal terms","Confirm decision and next step")))))))</f>
        <v/>
      </c>
      <c r="N50" s="16" t="n"/>
    </row>
    <row r="51" ht="31" customHeight="1">
      <c r="A51" s="16" t="n"/>
      <c r="B51" s="16" t="n"/>
      <c r="C51" s="16" t="n"/>
      <c r="D51" s="29" t="n"/>
      <c r="E51" s="29" t="n"/>
      <c r="F51" s="30">
        <f>IF(E51="","",E51-Assumptions!$B$4)</f>
        <v/>
      </c>
      <c r="G51" s="30">
        <f>IF(E51="","",E51-Assumptions!$B$5)</f>
        <v/>
      </c>
      <c r="H51" s="9">
        <f>IF(E51="","",E51-Assumptions!$B$3)</f>
        <v/>
      </c>
      <c r="I51" s="16" t="n"/>
      <c r="J51" s="19" t="n"/>
      <c r="K51" s="16" t="n"/>
      <c r="L51" s="16" t="n"/>
      <c r="M51" s="20">
        <f>IF(E51="","",IF(L51="Closed","No action - closed",IF(L51="Renewal Signed","File signed renewal",IF(H51&lt;0,"Human check: lease end passed",IF(I51="Pending",IF(F51&lt;=Assumptions!$B$3,"Review renewal now","Review on "&amp;TEXT(F51,"mm/dd/yyyy")),IF(OR(I51="Do Not Renew",I51="Vacate"),IF(G51&lt;=Assumptions!$B$3,"Human check: notice milestone reached","Review notice plan by "&amp;TEXT(G51,"mm/dd/yyyy")),IF(I51="Renew","Prepare or track renewal terms","Confirm decision and next step")))))))</f>
        <v/>
      </c>
      <c r="N51" s="16" t="n"/>
    </row>
    <row r="52" ht="31" customHeight="1">
      <c r="A52" s="16" t="n"/>
      <c r="B52" s="16" t="n"/>
      <c r="C52" s="16" t="n"/>
      <c r="D52" s="29" t="n"/>
      <c r="E52" s="29" t="n"/>
      <c r="F52" s="31">
        <f>IF(E52="","",E52-Assumptions!$B$4)</f>
        <v/>
      </c>
      <c r="G52" s="31">
        <f>IF(E52="","",E52-Assumptions!$B$5)</f>
        <v/>
      </c>
      <c r="H52" s="13">
        <f>IF(E52="","",E52-Assumptions!$B$3)</f>
        <v/>
      </c>
      <c r="I52" s="16" t="n"/>
      <c r="J52" s="19" t="n"/>
      <c r="K52" s="16" t="n"/>
      <c r="L52" s="16" t="n"/>
      <c r="M52" s="22">
        <f>IF(E52="","",IF(L52="Closed","No action - closed",IF(L52="Renewal Signed","File signed renewal",IF(H52&lt;0,"Human check: lease end passed",IF(I52="Pending",IF(F52&lt;=Assumptions!$B$3,"Review renewal now","Review on "&amp;TEXT(F52,"mm/dd/yyyy")),IF(OR(I52="Do Not Renew",I52="Vacate"),IF(G52&lt;=Assumptions!$B$3,"Human check: notice milestone reached","Review notice plan by "&amp;TEXT(G52,"mm/dd/yyyy")),IF(I52="Renew","Prepare or track renewal terms","Confirm decision and next step")))))))</f>
        <v/>
      </c>
      <c r="N52" s="16" t="n"/>
    </row>
    <row r="53" ht="31" customHeight="1">
      <c r="A53" s="16" t="n"/>
      <c r="B53" s="16" t="n"/>
      <c r="C53" s="16" t="n"/>
      <c r="D53" s="29" t="n"/>
      <c r="E53" s="29" t="n"/>
      <c r="F53" s="30">
        <f>IF(E53="","",E53-Assumptions!$B$4)</f>
        <v/>
      </c>
      <c r="G53" s="30">
        <f>IF(E53="","",E53-Assumptions!$B$5)</f>
        <v/>
      </c>
      <c r="H53" s="9">
        <f>IF(E53="","",E53-Assumptions!$B$3)</f>
        <v/>
      </c>
      <c r="I53" s="16" t="n"/>
      <c r="J53" s="19" t="n"/>
      <c r="K53" s="16" t="n"/>
      <c r="L53" s="16" t="n"/>
      <c r="M53" s="20">
        <f>IF(E53="","",IF(L53="Closed","No action - closed",IF(L53="Renewal Signed","File signed renewal",IF(H53&lt;0,"Human check: lease end passed",IF(I53="Pending",IF(F53&lt;=Assumptions!$B$3,"Review renewal now","Review on "&amp;TEXT(F53,"mm/dd/yyyy")),IF(OR(I53="Do Not Renew",I53="Vacate"),IF(G53&lt;=Assumptions!$B$3,"Human check: notice milestone reached","Review notice plan by "&amp;TEXT(G53,"mm/dd/yyyy")),IF(I53="Renew","Prepare or track renewal terms","Confirm decision and next step")))))))</f>
        <v/>
      </c>
      <c r="N53" s="16" t="n"/>
    </row>
    <row r="54" ht="31" customHeight="1">
      <c r="A54" s="16" t="n"/>
      <c r="B54" s="16" t="n"/>
      <c r="C54" s="16" t="n"/>
      <c r="D54" s="29" t="n"/>
      <c r="E54" s="29" t="n"/>
      <c r="F54" s="31">
        <f>IF(E54="","",E54-Assumptions!$B$4)</f>
        <v/>
      </c>
      <c r="G54" s="31">
        <f>IF(E54="","",E54-Assumptions!$B$5)</f>
        <v/>
      </c>
      <c r="H54" s="13">
        <f>IF(E54="","",E54-Assumptions!$B$3)</f>
        <v/>
      </c>
      <c r="I54" s="16" t="n"/>
      <c r="J54" s="19" t="n"/>
      <c r="K54" s="16" t="n"/>
      <c r="L54" s="16" t="n"/>
      <c r="M54" s="22">
        <f>IF(E54="","",IF(L54="Closed","No action - closed",IF(L54="Renewal Signed","File signed renewal",IF(H54&lt;0,"Human check: lease end passed",IF(I54="Pending",IF(F54&lt;=Assumptions!$B$3,"Review renewal now","Review on "&amp;TEXT(F54,"mm/dd/yyyy")),IF(OR(I54="Do Not Renew",I54="Vacate"),IF(G54&lt;=Assumptions!$B$3,"Human check: notice milestone reached","Review notice plan by "&amp;TEXT(G54,"mm/dd/yyyy")),IF(I54="Renew","Prepare or track renewal terms","Confirm decision and next step")))))))</f>
        <v/>
      </c>
      <c r="N54" s="16" t="n"/>
    </row>
    <row r="55" ht="31" customHeight="1">
      <c r="A55" s="16" t="n"/>
      <c r="B55" s="16" t="n"/>
      <c r="C55" s="16" t="n"/>
      <c r="D55" s="29" t="n"/>
      <c r="E55" s="29" t="n"/>
      <c r="F55" s="30">
        <f>IF(E55="","",E55-Assumptions!$B$4)</f>
        <v/>
      </c>
      <c r="G55" s="30">
        <f>IF(E55="","",E55-Assumptions!$B$5)</f>
        <v/>
      </c>
      <c r="H55" s="9">
        <f>IF(E55="","",E55-Assumptions!$B$3)</f>
        <v/>
      </c>
      <c r="I55" s="16" t="n"/>
      <c r="J55" s="19" t="n"/>
      <c r="K55" s="16" t="n"/>
      <c r="L55" s="16" t="n"/>
      <c r="M55" s="20">
        <f>IF(E55="","",IF(L55="Closed","No action - closed",IF(L55="Renewal Signed","File signed renewal",IF(H55&lt;0,"Human check: lease end passed",IF(I55="Pending",IF(F55&lt;=Assumptions!$B$3,"Review renewal now","Review on "&amp;TEXT(F55,"mm/dd/yyyy")),IF(OR(I55="Do Not Renew",I55="Vacate"),IF(G55&lt;=Assumptions!$B$3,"Human check: notice milestone reached","Review notice plan by "&amp;TEXT(G55,"mm/dd/yyyy")),IF(I55="Renew","Prepare or track renewal terms","Confirm decision and next step")))))))</f>
        <v/>
      </c>
      <c r="N55" s="16" t="n"/>
    </row>
    <row r="56" ht="31" customHeight="1">
      <c r="A56" s="16" t="n"/>
      <c r="B56" s="16" t="n"/>
      <c r="C56" s="16" t="n"/>
      <c r="D56" s="29" t="n"/>
      <c r="E56" s="29" t="n"/>
      <c r="F56" s="31">
        <f>IF(E56="","",E56-Assumptions!$B$4)</f>
        <v/>
      </c>
      <c r="G56" s="31">
        <f>IF(E56="","",E56-Assumptions!$B$5)</f>
        <v/>
      </c>
      <c r="H56" s="13">
        <f>IF(E56="","",E56-Assumptions!$B$3)</f>
        <v/>
      </c>
      <c r="I56" s="16" t="n"/>
      <c r="J56" s="19" t="n"/>
      <c r="K56" s="16" t="n"/>
      <c r="L56" s="16" t="n"/>
      <c r="M56" s="22">
        <f>IF(E56="","",IF(L56="Closed","No action - closed",IF(L56="Renewal Signed","File signed renewal",IF(H56&lt;0,"Human check: lease end passed",IF(I56="Pending",IF(F56&lt;=Assumptions!$B$3,"Review renewal now","Review on "&amp;TEXT(F56,"mm/dd/yyyy")),IF(OR(I56="Do Not Renew",I56="Vacate"),IF(G56&lt;=Assumptions!$B$3,"Human check: notice milestone reached","Review notice plan by "&amp;TEXT(G56,"mm/dd/yyyy")),IF(I56="Renew","Prepare or track renewal terms","Confirm decision and next step")))))))</f>
        <v/>
      </c>
      <c r="N56" s="16" t="n"/>
    </row>
    <row r="57" ht="31" customHeight="1">
      <c r="A57" s="16" t="n"/>
      <c r="B57" s="16" t="n"/>
      <c r="C57" s="16" t="n"/>
      <c r="D57" s="29" t="n"/>
      <c r="E57" s="29" t="n"/>
      <c r="F57" s="30">
        <f>IF(E57="","",E57-Assumptions!$B$4)</f>
        <v/>
      </c>
      <c r="G57" s="30">
        <f>IF(E57="","",E57-Assumptions!$B$5)</f>
        <v/>
      </c>
      <c r="H57" s="9">
        <f>IF(E57="","",E57-Assumptions!$B$3)</f>
        <v/>
      </c>
      <c r="I57" s="16" t="n"/>
      <c r="J57" s="19" t="n"/>
      <c r="K57" s="16" t="n"/>
      <c r="L57" s="16" t="n"/>
      <c r="M57" s="20">
        <f>IF(E57="","",IF(L57="Closed","No action - closed",IF(L57="Renewal Signed","File signed renewal",IF(H57&lt;0,"Human check: lease end passed",IF(I57="Pending",IF(F57&lt;=Assumptions!$B$3,"Review renewal now","Review on "&amp;TEXT(F57,"mm/dd/yyyy")),IF(OR(I57="Do Not Renew",I57="Vacate"),IF(G57&lt;=Assumptions!$B$3,"Human check: notice milestone reached","Review notice plan by "&amp;TEXT(G57,"mm/dd/yyyy")),IF(I57="Renew","Prepare or track renewal terms","Confirm decision and next step")))))))</f>
        <v/>
      </c>
      <c r="N57" s="16" t="n"/>
    </row>
    <row r="58" ht="31" customHeight="1">
      <c r="A58" s="16" t="n"/>
      <c r="B58" s="16" t="n"/>
      <c r="C58" s="16" t="n"/>
      <c r="D58" s="29" t="n"/>
      <c r="E58" s="29" t="n"/>
      <c r="F58" s="31">
        <f>IF(E58="","",E58-Assumptions!$B$4)</f>
        <v/>
      </c>
      <c r="G58" s="31">
        <f>IF(E58="","",E58-Assumptions!$B$5)</f>
        <v/>
      </c>
      <c r="H58" s="13">
        <f>IF(E58="","",E58-Assumptions!$B$3)</f>
        <v/>
      </c>
      <c r="I58" s="16" t="n"/>
      <c r="J58" s="19" t="n"/>
      <c r="K58" s="16" t="n"/>
      <c r="L58" s="16" t="n"/>
      <c r="M58" s="22">
        <f>IF(E58="","",IF(L58="Closed","No action - closed",IF(L58="Renewal Signed","File signed renewal",IF(H58&lt;0,"Human check: lease end passed",IF(I58="Pending",IF(F58&lt;=Assumptions!$B$3,"Review renewal now","Review on "&amp;TEXT(F58,"mm/dd/yyyy")),IF(OR(I58="Do Not Renew",I58="Vacate"),IF(G58&lt;=Assumptions!$B$3,"Human check: notice milestone reached","Review notice plan by "&amp;TEXT(G58,"mm/dd/yyyy")),IF(I58="Renew","Prepare or track renewal terms","Confirm decision and next step")))))))</f>
        <v/>
      </c>
      <c r="N58" s="16" t="n"/>
    </row>
    <row r="59" ht="31" customHeight="1">
      <c r="A59" s="16" t="n"/>
      <c r="B59" s="16" t="n"/>
      <c r="C59" s="16" t="n"/>
      <c r="D59" s="29" t="n"/>
      <c r="E59" s="29" t="n"/>
      <c r="F59" s="30">
        <f>IF(E59="","",E59-Assumptions!$B$4)</f>
        <v/>
      </c>
      <c r="G59" s="30">
        <f>IF(E59="","",E59-Assumptions!$B$5)</f>
        <v/>
      </c>
      <c r="H59" s="9">
        <f>IF(E59="","",E59-Assumptions!$B$3)</f>
        <v/>
      </c>
      <c r="I59" s="16" t="n"/>
      <c r="J59" s="19" t="n"/>
      <c r="K59" s="16" t="n"/>
      <c r="L59" s="16" t="n"/>
      <c r="M59" s="20">
        <f>IF(E59="","",IF(L59="Closed","No action - closed",IF(L59="Renewal Signed","File signed renewal",IF(H59&lt;0,"Human check: lease end passed",IF(I59="Pending",IF(F59&lt;=Assumptions!$B$3,"Review renewal now","Review on "&amp;TEXT(F59,"mm/dd/yyyy")),IF(OR(I59="Do Not Renew",I59="Vacate"),IF(G59&lt;=Assumptions!$B$3,"Human check: notice milestone reached","Review notice plan by "&amp;TEXT(G59,"mm/dd/yyyy")),IF(I59="Renew","Prepare or track renewal terms","Confirm decision and next step")))))))</f>
        <v/>
      </c>
      <c r="N59" s="16" t="n"/>
    </row>
    <row r="60" ht="31" customHeight="1">
      <c r="A60" s="16" t="n"/>
      <c r="B60" s="16" t="n"/>
      <c r="C60" s="16" t="n"/>
      <c r="D60" s="29" t="n"/>
      <c r="E60" s="29" t="n"/>
      <c r="F60" s="31">
        <f>IF(E60="","",E60-Assumptions!$B$4)</f>
        <v/>
      </c>
      <c r="G60" s="31">
        <f>IF(E60="","",E60-Assumptions!$B$5)</f>
        <v/>
      </c>
      <c r="H60" s="13">
        <f>IF(E60="","",E60-Assumptions!$B$3)</f>
        <v/>
      </c>
      <c r="I60" s="16" t="n"/>
      <c r="J60" s="19" t="n"/>
      <c r="K60" s="16" t="n"/>
      <c r="L60" s="16" t="n"/>
      <c r="M60" s="22">
        <f>IF(E60="","",IF(L60="Closed","No action - closed",IF(L60="Renewal Signed","File signed renewal",IF(H60&lt;0,"Human check: lease end passed",IF(I60="Pending",IF(F60&lt;=Assumptions!$B$3,"Review renewal now","Review on "&amp;TEXT(F60,"mm/dd/yyyy")),IF(OR(I60="Do Not Renew",I60="Vacate"),IF(G60&lt;=Assumptions!$B$3,"Human check: notice milestone reached","Review notice plan by "&amp;TEXT(G60,"mm/dd/yyyy")),IF(I60="Renew","Prepare or track renewal terms","Confirm decision and next step")))))))</f>
        <v/>
      </c>
      <c r="N60" s="16" t="n"/>
    </row>
    <row r="61" ht="31" customHeight="1">
      <c r="A61" s="16" t="n"/>
      <c r="B61" s="16" t="n"/>
      <c r="C61" s="16" t="n"/>
      <c r="D61" s="29" t="n"/>
      <c r="E61" s="29" t="n"/>
      <c r="F61" s="30">
        <f>IF(E61="","",E61-Assumptions!$B$4)</f>
        <v/>
      </c>
      <c r="G61" s="30">
        <f>IF(E61="","",E61-Assumptions!$B$5)</f>
        <v/>
      </c>
      <c r="H61" s="9">
        <f>IF(E61="","",E61-Assumptions!$B$3)</f>
        <v/>
      </c>
      <c r="I61" s="16" t="n"/>
      <c r="J61" s="19" t="n"/>
      <c r="K61" s="16" t="n"/>
      <c r="L61" s="16" t="n"/>
      <c r="M61" s="20">
        <f>IF(E61="","",IF(L61="Closed","No action - closed",IF(L61="Renewal Signed","File signed renewal",IF(H61&lt;0,"Human check: lease end passed",IF(I61="Pending",IF(F61&lt;=Assumptions!$B$3,"Review renewal now","Review on "&amp;TEXT(F61,"mm/dd/yyyy")),IF(OR(I61="Do Not Renew",I61="Vacate"),IF(G61&lt;=Assumptions!$B$3,"Human check: notice milestone reached","Review notice plan by "&amp;TEXT(G61,"mm/dd/yyyy")),IF(I61="Renew","Prepare or track renewal terms","Confirm decision and next step")))))))</f>
        <v/>
      </c>
      <c r="N61" s="16" t="n"/>
    </row>
    <row r="62" ht="31" customHeight="1">
      <c r="A62" s="16" t="n"/>
      <c r="B62" s="16" t="n"/>
      <c r="C62" s="16" t="n"/>
      <c r="D62" s="29" t="n"/>
      <c r="E62" s="29" t="n"/>
      <c r="F62" s="31">
        <f>IF(E62="","",E62-Assumptions!$B$4)</f>
        <v/>
      </c>
      <c r="G62" s="31">
        <f>IF(E62="","",E62-Assumptions!$B$5)</f>
        <v/>
      </c>
      <c r="H62" s="13">
        <f>IF(E62="","",E62-Assumptions!$B$3)</f>
        <v/>
      </c>
      <c r="I62" s="16" t="n"/>
      <c r="J62" s="19" t="n"/>
      <c r="K62" s="16" t="n"/>
      <c r="L62" s="16" t="n"/>
      <c r="M62" s="22">
        <f>IF(E62="","",IF(L62="Closed","No action - closed",IF(L62="Renewal Signed","File signed renewal",IF(H62&lt;0,"Human check: lease end passed",IF(I62="Pending",IF(F62&lt;=Assumptions!$B$3,"Review renewal now","Review on "&amp;TEXT(F62,"mm/dd/yyyy")),IF(OR(I62="Do Not Renew",I62="Vacate"),IF(G62&lt;=Assumptions!$B$3,"Human check: notice milestone reached","Review notice plan by "&amp;TEXT(G62,"mm/dd/yyyy")),IF(I62="Renew","Prepare or track renewal terms","Confirm decision and next step")))))))</f>
        <v/>
      </c>
      <c r="N62" s="16" t="n"/>
    </row>
    <row r="63" ht="31" customHeight="1">
      <c r="A63" s="16" t="n"/>
      <c r="B63" s="16" t="n"/>
      <c r="C63" s="16" t="n"/>
      <c r="D63" s="29" t="n"/>
      <c r="E63" s="29" t="n"/>
      <c r="F63" s="30">
        <f>IF(E63="","",E63-Assumptions!$B$4)</f>
        <v/>
      </c>
      <c r="G63" s="30">
        <f>IF(E63="","",E63-Assumptions!$B$5)</f>
        <v/>
      </c>
      <c r="H63" s="9">
        <f>IF(E63="","",E63-Assumptions!$B$3)</f>
        <v/>
      </c>
      <c r="I63" s="16" t="n"/>
      <c r="J63" s="19" t="n"/>
      <c r="K63" s="16" t="n"/>
      <c r="L63" s="16" t="n"/>
      <c r="M63" s="20">
        <f>IF(E63="","",IF(L63="Closed","No action - closed",IF(L63="Renewal Signed","File signed renewal",IF(H63&lt;0,"Human check: lease end passed",IF(I63="Pending",IF(F63&lt;=Assumptions!$B$3,"Review renewal now","Review on "&amp;TEXT(F63,"mm/dd/yyyy")),IF(OR(I63="Do Not Renew",I63="Vacate"),IF(G63&lt;=Assumptions!$B$3,"Human check: notice milestone reached","Review notice plan by "&amp;TEXT(G63,"mm/dd/yyyy")),IF(I63="Renew","Prepare or track renewal terms","Confirm decision and next step")))))))</f>
        <v/>
      </c>
      <c r="N63" s="16" t="n"/>
    </row>
    <row r="64" ht="31" customHeight="1">
      <c r="A64" s="16" t="n"/>
      <c r="B64" s="16" t="n"/>
      <c r="C64" s="16" t="n"/>
      <c r="D64" s="29" t="n"/>
      <c r="E64" s="29" t="n"/>
      <c r="F64" s="31">
        <f>IF(E64="","",E64-Assumptions!$B$4)</f>
        <v/>
      </c>
      <c r="G64" s="31">
        <f>IF(E64="","",E64-Assumptions!$B$5)</f>
        <v/>
      </c>
      <c r="H64" s="13">
        <f>IF(E64="","",E64-Assumptions!$B$3)</f>
        <v/>
      </c>
      <c r="I64" s="16" t="n"/>
      <c r="J64" s="19" t="n"/>
      <c r="K64" s="16" t="n"/>
      <c r="L64" s="16" t="n"/>
      <c r="M64" s="22">
        <f>IF(E64="","",IF(L64="Closed","No action - closed",IF(L64="Renewal Signed","File signed renewal",IF(H64&lt;0,"Human check: lease end passed",IF(I64="Pending",IF(F64&lt;=Assumptions!$B$3,"Review renewal now","Review on "&amp;TEXT(F64,"mm/dd/yyyy")),IF(OR(I64="Do Not Renew",I64="Vacate"),IF(G64&lt;=Assumptions!$B$3,"Human check: notice milestone reached","Review notice plan by "&amp;TEXT(G64,"mm/dd/yyyy")),IF(I64="Renew","Prepare or track renewal terms","Confirm decision and next step")))))))</f>
        <v/>
      </c>
      <c r="N64" s="16" t="n"/>
    </row>
    <row r="65" ht="31" customHeight="1">
      <c r="A65" s="16" t="n"/>
      <c r="B65" s="16" t="n"/>
      <c r="C65" s="16" t="n"/>
      <c r="D65" s="29" t="n"/>
      <c r="E65" s="29" t="n"/>
      <c r="F65" s="30">
        <f>IF(E65="","",E65-Assumptions!$B$4)</f>
        <v/>
      </c>
      <c r="G65" s="30">
        <f>IF(E65="","",E65-Assumptions!$B$5)</f>
        <v/>
      </c>
      <c r="H65" s="9">
        <f>IF(E65="","",E65-Assumptions!$B$3)</f>
        <v/>
      </c>
      <c r="I65" s="16" t="n"/>
      <c r="J65" s="19" t="n"/>
      <c r="K65" s="16" t="n"/>
      <c r="L65" s="16" t="n"/>
      <c r="M65" s="20">
        <f>IF(E65="","",IF(L65="Closed","No action - closed",IF(L65="Renewal Signed","File signed renewal",IF(H65&lt;0,"Human check: lease end passed",IF(I65="Pending",IF(F65&lt;=Assumptions!$B$3,"Review renewal now","Review on "&amp;TEXT(F65,"mm/dd/yyyy")),IF(OR(I65="Do Not Renew",I65="Vacate"),IF(G65&lt;=Assumptions!$B$3,"Human check: notice milestone reached","Review notice plan by "&amp;TEXT(G65,"mm/dd/yyyy")),IF(I65="Renew","Prepare or track renewal terms","Confirm decision and next step")))))))</f>
        <v/>
      </c>
      <c r="N65" s="16" t="n"/>
    </row>
    <row r="66" ht="31" customHeight="1">
      <c r="A66" s="16" t="n"/>
      <c r="B66" s="16" t="n"/>
      <c r="C66" s="16" t="n"/>
      <c r="D66" s="29" t="n"/>
      <c r="E66" s="29" t="n"/>
      <c r="F66" s="31">
        <f>IF(E66="","",E66-Assumptions!$B$4)</f>
        <v/>
      </c>
      <c r="G66" s="31">
        <f>IF(E66="","",E66-Assumptions!$B$5)</f>
        <v/>
      </c>
      <c r="H66" s="13">
        <f>IF(E66="","",E66-Assumptions!$B$3)</f>
        <v/>
      </c>
      <c r="I66" s="16" t="n"/>
      <c r="J66" s="19" t="n"/>
      <c r="K66" s="16" t="n"/>
      <c r="L66" s="16" t="n"/>
      <c r="M66" s="22">
        <f>IF(E66="","",IF(L66="Closed","No action - closed",IF(L66="Renewal Signed","File signed renewal",IF(H66&lt;0,"Human check: lease end passed",IF(I66="Pending",IF(F66&lt;=Assumptions!$B$3,"Review renewal now","Review on "&amp;TEXT(F66,"mm/dd/yyyy")),IF(OR(I66="Do Not Renew",I66="Vacate"),IF(G66&lt;=Assumptions!$B$3,"Human check: notice milestone reached","Review notice plan by "&amp;TEXT(G66,"mm/dd/yyyy")),IF(I66="Renew","Prepare or track renewal terms","Confirm decision and next step")))))))</f>
        <v/>
      </c>
      <c r="N66" s="16" t="n"/>
    </row>
    <row r="67" ht="31" customHeight="1">
      <c r="A67" s="16" t="n"/>
      <c r="B67" s="16" t="n"/>
      <c r="C67" s="16" t="n"/>
      <c r="D67" s="29" t="n"/>
      <c r="E67" s="29" t="n"/>
      <c r="F67" s="30">
        <f>IF(E67="","",E67-Assumptions!$B$4)</f>
        <v/>
      </c>
      <c r="G67" s="30">
        <f>IF(E67="","",E67-Assumptions!$B$5)</f>
        <v/>
      </c>
      <c r="H67" s="9">
        <f>IF(E67="","",E67-Assumptions!$B$3)</f>
        <v/>
      </c>
      <c r="I67" s="16" t="n"/>
      <c r="J67" s="19" t="n"/>
      <c r="K67" s="16" t="n"/>
      <c r="L67" s="16" t="n"/>
      <c r="M67" s="20">
        <f>IF(E67="","",IF(L67="Closed","No action - closed",IF(L67="Renewal Signed","File signed renewal",IF(H67&lt;0,"Human check: lease end passed",IF(I67="Pending",IF(F67&lt;=Assumptions!$B$3,"Review renewal now","Review on "&amp;TEXT(F67,"mm/dd/yyyy")),IF(OR(I67="Do Not Renew",I67="Vacate"),IF(G67&lt;=Assumptions!$B$3,"Human check: notice milestone reached","Review notice plan by "&amp;TEXT(G67,"mm/dd/yyyy")),IF(I67="Renew","Prepare or track renewal terms","Confirm decision and next step")))))))</f>
        <v/>
      </c>
      <c r="N67" s="16" t="n"/>
    </row>
    <row r="68" ht="31" customHeight="1">
      <c r="A68" s="16" t="n"/>
      <c r="B68" s="16" t="n"/>
      <c r="C68" s="16" t="n"/>
      <c r="D68" s="29" t="n"/>
      <c r="E68" s="29" t="n"/>
      <c r="F68" s="31">
        <f>IF(E68="","",E68-Assumptions!$B$4)</f>
        <v/>
      </c>
      <c r="G68" s="31">
        <f>IF(E68="","",E68-Assumptions!$B$5)</f>
        <v/>
      </c>
      <c r="H68" s="13">
        <f>IF(E68="","",E68-Assumptions!$B$3)</f>
        <v/>
      </c>
      <c r="I68" s="16" t="n"/>
      <c r="J68" s="19" t="n"/>
      <c r="K68" s="16" t="n"/>
      <c r="L68" s="16" t="n"/>
      <c r="M68" s="22">
        <f>IF(E68="","",IF(L68="Closed","No action - closed",IF(L68="Renewal Signed","File signed renewal",IF(H68&lt;0,"Human check: lease end passed",IF(I68="Pending",IF(F68&lt;=Assumptions!$B$3,"Review renewal now","Review on "&amp;TEXT(F68,"mm/dd/yyyy")),IF(OR(I68="Do Not Renew",I68="Vacate"),IF(G68&lt;=Assumptions!$B$3,"Human check: notice milestone reached","Review notice plan by "&amp;TEXT(G68,"mm/dd/yyyy")),IF(I68="Renew","Prepare or track renewal terms","Confirm decision and next step")))))))</f>
        <v/>
      </c>
      <c r="N68" s="16" t="n"/>
    </row>
    <row r="69" ht="31" customHeight="1">
      <c r="A69" s="16" t="n"/>
      <c r="B69" s="16" t="n"/>
      <c r="C69" s="16" t="n"/>
      <c r="D69" s="29" t="n"/>
      <c r="E69" s="29" t="n"/>
      <c r="F69" s="30">
        <f>IF(E69="","",E69-Assumptions!$B$4)</f>
        <v/>
      </c>
      <c r="G69" s="30">
        <f>IF(E69="","",E69-Assumptions!$B$5)</f>
        <v/>
      </c>
      <c r="H69" s="9">
        <f>IF(E69="","",E69-Assumptions!$B$3)</f>
        <v/>
      </c>
      <c r="I69" s="16" t="n"/>
      <c r="J69" s="19" t="n"/>
      <c r="K69" s="16" t="n"/>
      <c r="L69" s="16" t="n"/>
      <c r="M69" s="20">
        <f>IF(E69="","",IF(L69="Closed","No action - closed",IF(L69="Renewal Signed","File signed renewal",IF(H69&lt;0,"Human check: lease end passed",IF(I69="Pending",IF(F69&lt;=Assumptions!$B$3,"Review renewal now","Review on "&amp;TEXT(F69,"mm/dd/yyyy")),IF(OR(I69="Do Not Renew",I69="Vacate"),IF(G69&lt;=Assumptions!$B$3,"Human check: notice milestone reached","Review notice plan by "&amp;TEXT(G69,"mm/dd/yyyy")),IF(I69="Renew","Prepare or track renewal terms","Confirm decision and next step")))))))</f>
        <v/>
      </c>
      <c r="N69" s="16" t="n"/>
    </row>
    <row r="70" ht="31" customHeight="1">
      <c r="A70" s="16" t="n"/>
      <c r="B70" s="16" t="n"/>
      <c r="C70" s="16" t="n"/>
      <c r="D70" s="29" t="n"/>
      <c r="E70" s="29" t="n"/>
      <c r="F70" s="31">
        <f>IF(E70="","",E70-Assumptions!$B$4)</f>
        <v/>
      </c>
      <c r="G70" s="31">
        <f>IF(E70="","",E70-Assumptions!$B$5)</f>
        <v/>
      </c>
      <c r="H70" s="13">
        <f>IF(E70="","",E70-Assumptions!$B$3)</f>
        <v/>
      </c>
      <c r="I70" s="16" t="n"/>
      <c r="J70" s="19" t="n"/>
      <c r="K70" s="16" t="n"/>
      <c r="L70" s="16" t="n"/>
      <c r="M70" s="22">
        <f>IF(E70="","",IF(L70="Closed","No action - closed",IF(L70="Renewal Signed","File signed renewal",IF(H70&lt;0,"Human check: lease end passed",IF(I70="Pending",IF(F70&lt;=Assumptions!$B$3,"Review renewal now","Review on "&amp;TEXT(F70,"mm/dd/yyyy")),IF(OR(I70="Do Not Renew",I70="Vacate"),IF(G70&lt;=Assumptions!$B$3,"Human check: notice milestone reached","Review notice plan by "&amp;TEXT(G70,"mm/dd/yyyy")),IF(I70="Renew","Prepare or track renewal terms","Confirm decision and next step")))))))</f>
        <v/>
      </c>
      <c r="N70" s="16" t="n"/>
    </row>
    <row r="71" ht="31" customHeight="1">
      <c r="A71" s="16" t="n"/>
      <c r="B71" s="16" t="n"/>
      <c r="C71" s="16" t="n"/>
      <c r="D71" s="29" t="n"/>
      <c r="E71" s="29" t="n"/>
      <c r="F71" s="30">
        <f>IF(E71="","",E71-Assumptions!$B$4)</f>
        <v/>
      </c>
      <c r="G71" s="30">
        <f>IF(E71="","",E71-Assumptions!$B$5)</f>
        <v/>
      </c>
      <c r="H71" s="9">
        <f>IF(E71="","",E71-Assumptions!$B$3)</f>
        <v/>
      </c>
      <c r="I71" s="16" t="n"/>
      <c r="J71" s="19" t="n"/>
      <c r="K71" s="16" t="n"/>
      <c r="L71" s="16" t="n"/>
      <c r="M71" s="20">
        <f>IF(E71="","",IF(L71="Closed","No action - closed",IF(L71="Renewal Signed","File signed renewal",IF(H71&lt;0,"Human check: lease end passed",IF(I71="Pending",IF(F71&lt;=Assumptions!$B$3,"Review renewal now","Review on "&amp;TEXT(F71,"mm/dd/yyyy")),IF(OR(I71="Do Not Renew",I71="Vacate"),IF(G71&lt;=Assumptions!$B$3,"Human check: notice milestone reached","Review notice plan by "&amp;TEXT(G71,"mm/dd/yyyy")),IF(I71="Renew","Prepare or track renewal terms","Confirm decision and next step")))))))</f>
        <v/>
      </c>
      <c r="N71" s="16" t="n"/>
    </row>
    <row r="72" ht="31" customHeight="1">
      <c r="A72" s="16" t="n"/>
      <c r="B72" s="16" t="n"/>
      <c r="C72" s="16" t="n"/>
      <c r="D72" s="29" t="n"/>
      <c r="E72" s="29" t="n"/>
      <c r="F72" s="31">
        <f>IF(E72="","",E72-Assumptions!$B$4)</f>
        <v/>
      </c>
      <c r="G72" s="31">
        <f>IF(E72="","",E72-Assumptions!$B$5)</f>
        <v/>
      </c>
      <c r="H72" s="13">
        <f>IF(E72="","",E72-Assumptions!$B$3)</f>
        <v/>
      </c>
      <c r="I72" s="16" t="n"/>
      <c r="J72" s="19" t="n"/>
      <c r="K72" s="16" t="n"/>
      <c r="L72" s="16" t="n"/>
      <c r="M72" s="22">
        <f>IF(E72="","",IF(L72="Closed","No action - closed",IF(L72="Renewal Signed","File signed renewal",IF(H72&lt;0,"Human check: lease end passed",IF(I72="Pending",IF(F72&lt;=Assumptions!$B$3,"Review renewal now","Review on "&amp;TEXT(F72,"mm/dd/yyyy")),IF(OR(I72="Do Not Renew",I72="Vacate"),IF(G72&lt;=Assumptions!$B$3,"Human check: notice milestone reached","Review notice plan by "&amp;TEXT(G72,"mm/dd/yyyy")),IF(I72="Renew","Prepare or track renewal terms","Confirm decision and next step")))))))</f>
        <v/>
      </c>
      <c r="N72" s="16" t="n"/>
    </row>
    <row r="73" ht="31" customHeight="1">
      <c r="A73" s="16" t="n"/>
      <c r="B73" s="16" t="n"/>
      <c r="C73" s="16" t="n"/>
      <c r="D73" s="29" t="n"/>
      <c r="E73" s="29" t="n"/>
      <c r="F73" s="30">
        <f>IF(E73="","",E73-Assumptions!$B$4)</f>
        <v/>
      </c>
      <c r="G73" s="30">
        <f>IF(E73="","",E73-Assumptions!$B$5)</f>
        <v/>
      </c>
      <c r="H73" s="9">
        <f>IF(E73="","",E73-Assumptions!$B$3)</f>
        <v/>
      </c>
      <c r="I73" s="16" t="n"/>
      <c r="J73" s="19" t="n"/>
      <c r="K73" s="16" t="n"/>
      <c r="L73" s="16" t="n"/>
      <c r="M73" s="20">
        <f>IF(E73="","",IF(L73="Closed","No action - closed",IF(L73="Renewal Signed","File signed renewal",IF(H73&lt;0,"Human check: lease end passed",IF(I73="Pending",IF(F73&lt;=Assumptions!$B$3,"Review renewal now","Review on "&amp;TEXT(F73,"mm/dd/yyyy")),IF(OR(I73="Do Not Renew",I73="Vacate"),IF(G73&lt;=Assumptions!$B$3,"Human check: notice milestone reached","Review notice plan by "&amp;TEXT(G73,"mm/dd/yyyy")),IF(I73="Renew","Prepare or track renewal terms","Confirm decision and next step")))))))</f>
        <v/>
      </c>
      <c r="N73" s="16" t="n"/>
    </row>
    <row r="74" ht="31" customHeight="1">
      <c r="A74" s="16" t="n"/>
      <c r="B74" s="16" t="n"/>
      <c r="C74" s="16" t="n"/>
      <c r="D74" s="29" t="n"/>
      <c r="E74" s="29" t="n"/>
      <c r="F74" s="31">
        <f>IF(E74="","",E74-Assumptions!$B$4)</f>
        <v/>
      </c>
      <c r="G74" s="31">
        <f>IF(E74="","",E74-Assumptions!$B$5)</f>
        <v/>
      </c>
      <c r="H74" s="13">
        <f>IF(E74="","",E74-Assumptions!$B$3)</f>
        <v/>
      </c>
      <c r="I74" s="16" t="n"/>
      <c r="J74" s="19" t="n"/>
      <c r="K74" s="16" t="n"/>
      <c r="L74" s="16" t="n"/>
      <c r="M74" s="22">
        <f>IF(E74="","",IF(L74="Closed","No action - closed",IF(L74="Renewal Signed","File signed renewal",IF(H74&lt;0,"Human check: lease end passed",IF(I74="Pending",IF(F74&lt;=Assumptions!$B$3,"Review renewal now","Review on "&amp;TEXT(F74,"mm/dd/yyyy")),IF(OR(I74="Do Not Renew",I74="Vacate"),IF(G74&lt;=Assumptions!$B$3,"Human check: notice milestone reached","Review notice plan by "&amp;TEXT(G74,"mm/dd/yyyy")),IF(I74="Renew","Prepare or track renewal terms","Confirm decision and next step")))))))</f>
        <v/>
      </c>
      <c r="N74" s="16" t="n"/>
    </row>
    <row r="75" ht="31" customHeight="1">
      <c r="A75" s="16" t="n"/>
      <c r="B75" s="16" t="n"/>
      <c r="C75" s="16" t="n"/>
      <c r="D75" s="29" t="n"/>
      <c r="E75" s="29" t="n"/>
      <c r="F75" s="30">
        <f>IF(E75="","",E75-Assumptions!$B$4)</f>
        <v/>
      </c>
      <c r="G75" s="30">
        <f>IF(E75="","",E75-Assumptions!$B$5)</f>
        <v/>
      </c>
      <c r="H75" s="9">
        <f>IF(E75="","",E75-Assumptions!$B$3)</f>
        <v/>
      </c>
      <c r="I75" s="16" t="n"/>
      <c r="J75" s="19" t="n"/>
      <c r="K75" s="16" t="n"/>
      <c r="L75" s="16" t="n"/>
      <c r="M75" s="20">
        <f>IF(E75="","",IF(L75="Closed","No action - closed",IF(L75="Renewal Signed","File signed renewal",IF(H75&lt;0,"Human check: lease end passed",IF(I75="Pending",IF(F75&lt;=Assumptions!$B$3,"Review renewal now","Review on "&amp;TEXT(F75,"mm/dd/yyyy")),IF(OR(I75="Do Not Renew",I75="Vacate"),IF(G75&lt;=Assumptions!$B$3,"Human check: notice milestone reached","Review notice plan by "&amp;TEXT(G75,"mm/dd/yyyy")),IF(I75="Renew","Prepare or track renewal terms","Confirm decision and next step")))))))</f>
        <v/>
      </c>
      <c r="N75" s="16" t="n"/>
    </row>
    <row r="76" ht="31" customHeight="1">
      <c r="A76" s="16" t="n"/>
      <c r="B76" s="16" t="n"/>
      <c r="C76" s="16" t="n"/>
      <c r="D76" s="29" t="n"/>
      <c r="E76" s="29" t="n"/>
      <c r="F76" s="31">
        <f>IF(E76="","",E76-Assumptions!$B$4)</f>
        <v/>
      </c>
      <c r="G76" s="31">
        <f>IF(E76="","",E76-Assumptions!$B$5)</f>
        <v/>
      </c>
      <c r="H76" s="13">
        <f>IF(E76="","",E76-Assumptions!$B$3)</f>
        <v/>
      </c>
      <c r="I76" s="16" t="n"/>
      <c r="J76" s="19" t="n"/>
      <c r="K76" s="16" t="n"/>
      <c r="L76" s="16" t="n"/>
      <c r="M76" s="22">
        <f>IF(E76="","",IF(L76="Closed","No action - closed",IF(L76="Renewal Signed","File signed renewal",IF(H76&lt;0,"Human check: lease end passed",IF(I76="Pending",IF(F76&lt;=Assumptions!$B$3,"Review renewal now","Review on "&amp;TEXT(F76,"mm/dd/yyyy")),IF(OR(I76="Do Not Renew",I76="Vacate"),IF(G76&lt;=Assumptions!$B$3,"Human check: notice milestone reached","Review notice plan by "&amp;TEXT(G76,"mm/dd/yyyy")),IF(I76="Renew","Prepare or track renewal terms","Confirm decision and next step")))))))</f>
        <v/>
      </c>
      <c r="N76" s="16" t="n"/>
    </row>
    <row r="77" ht="31" customHeight="1">
      <c r="A77" s="16" t="n"/>
      <c r="B77" s="16" t="n"/>
      <c r="C77" s="16" t="n"/>
      <c r="D77" s="29" t="n"/>
      <c r="E77" s="29" t="n"/>
      <c r="F77" s="30">
        <f>IF(E77="","",E77-Assumptions!$B$4)</f>
        <v/>
      </c>
      <c r="G77" s="30">
        <f>IF(E77="","",E77-Assumptions!$B$5)</f>
        <v/>
      </c>
      <c r="H77" s="9">
        <f>IF(E77="","",E77-Assumptions!$B$3)</f>
        <v/>
      </c>
      <c r="I77" s="16" t="n"/>
      <c r="J77" s="19" t="n"/>
      <c r="K77" s="16" t="n"/>
      <c r="L77" s="16" t="n"/>
      <c r="M77" s="20">
        <f>IF(E77="","",IF(L77="Closed","No action - closed",IF(L77="Renewal Signed","File signed renewal",IF(H77&lt;0,"Human check: lease end passed",IF(I77="Pending",IF(F77&lt;=Assumptions!$B$3,"Review renewal now","Review on "&amp;TEXT(F77,"mm/dd/yyyy")),IF(OR(I77="Do Not Renew",I77="Vacate"),IF(G77&lt;=Assumptions!$B$3,"Human check: notice milestone reached","Review notice plan by "&amp;TEXT(G77,"mm/dd/yyyy")),IF(I77="Renew","Prepare or track renewal terms","Confirm decision and next step")))))))</f>
        <v/>
      </c>
      <c r="N77" s="16" t="n"/>
    </row>
    <row r="78" ht="31" customHeight="1">
      <c r="A78" s="16" t="n"/>
      <c r="B78" s="16" t="n"/>
      <c r="C78" s="16" t="n"/>
      <c r="D78" s="29" t="n"/>
      <c r="E78" s="29" t="n"/>
      <c r="F78" s="31">
        <f>IF(E78="","",E78-Assumptions!$B$4)</f>
        <v/>
      </c>
      <c r="G78" s="31">
        <f>IF(E78="","",E78-Assumptions!$B$5)</f>
        <v/>
      </c>
      <c r="H78" s="13">
        <f>IF(E78="","",E78-Assumptions!$B$3)</f>
        <v/>
      </c>
      <c r="I78" s="16" t="n"/>
      <c r="J78" s="19" t="n"/>
      <c r="K78" s="16" t="n"/>
      <c r="L78" s="16" t="n"/>
      <c r="M78" s="22">
        <f>IF(E78="","",IF(L78="Closed","No action - closed",IF(L78="Renewal Signed","File signed renewal",IF(H78&lt;0,"Human check: lease end passed",IF(I78="Pending",IF(F78&lt;=Assumptions!$B$3,"Review renewal now","Review on "&amp;TEXT(F78,"mm/dd/yyyy")),IF(OR(I78="Do Not Renew",I78="Vacate"),IF(G78&lt;=Assumptions!$B$3,"Human check: notice milestone reached","Review notice plan by "&amp;TEXT(G78,"mm/dd/yyyy")),IF(I78="Renew","Prepare or track renewal terms","Confirm decision and next step")))))))</f>
        <v/>
      </c>
      <c r="N78" s="16" t="n"/>
    </row>
    <row r="79" ht="31" customHeight="1">
      <c r="A79" s="16" t="n"/>
      <c r="B79" s="16" t="n"/>
      <c r="C79" s="16" t="n"/>
      <c r="D79" s="29" t="n"/>
      <c r="E79" s="29" t="n"/>
      <c r="F79" s="30">
        <f>IF(E79="","",E79-Assumptions!$B$4)</f>
        <v/>
      </c>
      <c r="G79" s="30">
        <f>IF(E79="","",E79-Assumptions!$B$5)</f>
        <v/>
      </c>
      <c r="H79" s="9">
        <f>IF(E79="","",E79-Assumptions!$B$3)</f>
        <v/>
      </c>
      <c r="I79" s="16" t="n"/>
      <c r="J79" s="19" t="n"/>
      <c r="K79" s="16" t="n"/>
      <c r="L79" s="16" t="n"/>
      <c r="M79" s="20">
        <f>IF(E79="","",IF(L79="Closed","No action - closed",IF(L79="Renewal Signed","File signed renewal",IF(H79&lt;0,"Human check: lease end passed",IF(I79="Pending",IF(F79&lt;=Assumptions!$B$3,"Review renewal now","Review on "&amp;TEXT(F79,"mm/dd/yyyy")),IF(OR(I79="Do Not Renew",I79="Vacate"),IF(G79&lt;=Assumptions!$B$3,"Human check: notice milestone reached","Review notice plan by "&amp;TEXT(G79,"mm/dd/yyyy")),IF(I79="Renew","Prepare or track renewal terms","Confirm decision and next step")))))))</f>
        <v/>
      </c>
      <c r="N79" s="16" t="n"/>
    </row>
    <row r="80" ht="31" customHeight="1">
      <c r="A80" s="16" t="n"/>
      <c r="B80" s="16" t="n"/>
      <c r="C80" s="16" t="n"/>
      <c r="D80" s="29" t="n"/>
      <c r="E80" s="29" t="n"/>
      <c r="F80" s="31">
        <f>IF(E80="","",E80-Assumptions!$B$4)</f>
        <v/>
      </c>
      <c r="G80" s="31">
        <f>IF(E80="","",E80-Assumptions!$B$5)</f>
        <v/>
      </c>
      <c r="H80" s="13">
        <f>IF(E80="","",E80-Assumptions!$B$3)</f>
        <v/>
      </c>
      <c r="I80" s="16" t="n"/>
      <c r="J80" s="19" t="n"/>
      <c r="K80" s="16" t="n"/>
      <c r="L80" s="16" t="n"/>
      <c r="M80" s="22">
        <f>IF(E80="","",IF(L80="Closed","No action - closed",IF(L80="Renewal Signed","File signed renewal",IF(H80&lt;0,"Human check: lease end passed",IF(I80="Pending",IF(F80&lt;=Assumptions!$B$3,"Review renewal now","Review on "&amp;TEXT(F80,"mm/dd/yyyy")),IF(OR(I80="Do Not Renew",I80="Vacate"),IF(G80&lt;=Assumptions!$B$3,"Human check: notice milestone reached","Review notice plan by "&amp;TEXT(G80,"mm/dd/yyyy")),IF(I80="Renew","Prepare or track renewal terms","Confirm decision and next step")))))))</f>
        <v/>
      </c>
      <c r="N80" s="16" t="n"/>
    </row>
    <row r="81" ht="31" customHeight="1">
      <c r="A81" s="16" t="n"/>
      <c r="B81" s="16" t="n"/>
      <c r="C81" s="16" t="n"/>
      <c r="D81" s="29" t="n"/>
      <c r="E81" s="29" t="n"/>
      <c r="F81" s="30">
        <f>IF(E81="","",E81-Assumptions!$B$4)</f>
        <v/>
      </c>
      <c r="G81" s="30">
        <f>IF(E81="","",E81-Assumptions!$B$5)</f>
        <v/>
      </c>
      <c r="H81" s="9">
        <f>IF(E81="","",E81-Assumptions!$B$3)</f>
        <v/>
      </c>
      <c r="I81" s="16" t="n"/>
      <c r="J81" s="19" t="n"/>
      <c r="K81" s="16" t="n"/>
      <c r="L81" s="16" t="n"/>
      <c r="M81" s="20">
        <f>IF(E81="","",IF(L81="Closed","No action - closed",IF(L81="Renewal Signed","File signed renewal",IF(H81&lt;0,"Human check: lease end passed",IF(I81="Pending",IF(F81&lt;=Assumptions!$B$3,"Review renewal now","Review on "&amp;TEXT(F81,"mm/dd/yyyy")),IF(OR(I81="Do Not Renew",I81="Vacate"),IF(G81&lt;=Assumptions!$B$3,"Human check: notice milestone reached","Review notice plan by "&amp;TEXT(G81,"mm/dd/yyyy")),IF(I81="Renew","Prepare or track renewal terms","Confirm decision and next step")))))))</f>
        <v/>
      </c>
      <c r="N81" s="16" t="n"/>
    </row>
    <row r="82" ht="31" customHeight="1">
      <c r="A82" s="16" t="n"/>
      <c r="B82" s="16" t="n"/>
      <c r="C82" s="16" t="n"/>
      <c r="D82" s="29" t="n"/>
      <c r="E82" s="29" t="n"/>
      <c r="F82" s="31">
        <f>IF(E82="","",E82-Assumptions!$B$4)</f>
        <v/>
      </c>
      <c r="G82" s="31">
        <f>IF(E82="","",E82-Assumptions!$B$5)</f>
        <v/>
      </c>
      <c r="H82" s="13">
        <f>IF(E82="","",E82-Assumptions!$B$3)</f>
        <v/>
      </c>
      <c r="I82" s="16" t="n"/>
      <c r="J82" s="19" t="n"/>
      <c r="K82" s="16" t="n"/>
      <c r="L82" s="16" t="n"/>
      <c r="M82" s="22">
        <f>IF(E82="","",IF(L82="Closed","No action - closed",IF(L82="Renewal Signed","File signed renewal",IF(H82&lt;0,"Human check: lease end passed",IF(I82="Pending",IF(F82&lt;=Assumptions!$B$3,"Review renewal now","Review on "&amp;TEXT(F82,"mm/dd/yyyy")),IF(OR(I82="Do Not Renew",I82="Vacate"),IF(G82&lt;=Assumptions!$B$3,"Human check: notice milestone reached","Review notice plan by "&amp;TEXT(G82,"mm/dd/yyyy")),IF(I82="Renew","Prepare or track renewal terms","Confirm decision and next step")))))))</f>
        <v/>
      </c>
      <c r="N82" s="16" t="n"/>
    </row>
    <row r="83" ht="31" customHeight="1">
      <c r="A83" s="16" t="n"/>
      <c r="B83" s="16" t="n"/>
      <c r="C83" s="16" t="n"/>
      <c r="D83" s="29" t="n"/>
      <c r="E83" s="29" t="n"/>
      <c r="F83" s="30">
        <f>IF(E83="","",E83-Assumptions!$B$4)</f>
        <v/>
      </c>
      <c r="G83" s="30">
        <f>IF(E83="","",E83-Assumptions!$B$5)</f>
        <v/>
      </c>
      <c r="H83" s="9">
        <f>IF(E83="","",E83-Assumptions!$B$3)</f>
        <v/>
      </c>
      <c r="I83" s="16" t="n"/>
      <c r="J83" s="19" t="n"/>
      <c r="K83" s="16" t="n"/>
      <c r="L83" s="16" t="n"/>
      <c r="M83" s="20">
        <f>IF(E83="","",IF(L83="Closed","No action - closed",IF(L83="Renewal Signed","File signed renewal",IF(H83&lt;0,"Human check: lease end passed",IF(I83="Pending",IF(F83&lt;=Assumptions!$B$3,"Review renewal now","Review on "&amp;TEXT(F83,"mm/dd/yyyy")),IF(OR(I83="Do Not Renew",I83="Vacate"),IF(G83&lt;=Assumptions!$B$3,"Human check: notice milestone reached","Review notice plan by "&amp;TEXT(G83,"mm/dd/yyyy")),IF(I83="Renew","Prepare or track renewal terms","Confirm decision and next step")))))))</f>
        <v/>
      </c>
      <c r="N83" s="16" t="n"/>
    </row>
    <row r="84" ht="31" customHeight="1">
      <c r="A84" s="16" t="n"/>
      <c r="B84" s="16" t="n"/>
      <c r="C84" s="16" t="n"/>
      <c r="D84" s="29" t="n"/>
      <c r="E84" s="29" t="n"/>
      <c r="F84" s="31">
        <f>IF(E84="","",E84-Assumptions!$B$4)</f>
        <v/>
      </c>
      <c r="G84" s="31">
        <f>IF(E84="","",E84-Assumptions!$B$5)</f>
        <v/>
      </c>
      <c r="H84" s="13">
        <f>IF(E84="","",E84-Assumptions!$B$3)</f>
        <v/>
      </c>
      <c r="I84" s="16" t="n"/>
      <c r="J84" s="19" t="n"/>
      <c r="K84" s="16" t="n"/>
      <c r="L84" s="16" t="n"/>
      <c r="M84" s="22">
        <f>IF(E84="","",IF(L84="Closed","No action - closed",IF(L84="Renewal Signed","File signed renewal",IF(H84&lt;0,"Human check: lease end passed",IF(I84="Pending",IF(F84&lt;=Assumptions!$B$3,"Review renewal now","Review on "&amp;TEXT(F84,"mm/dd/yyyy")),IF(OR(I84="Do Not Renew",I84="Vacate"),IF(G84&lt;=Assumptions!$B$3,"Human check: notice milestone reached","Review notice plan by "&amp;TEXT(G84,"mm/dd/yyyy")),IF(I84="Renew","Prepare or track renewal terms","Confirm decision and next step")))))))</f>
        <v/>
      </c>
      <c r="N84" s="16" t="n"/>
    </row>
    <row r="85" ht="31" customHeight="1">
      <c r="A85" s="16" t="n"/>
      <c r="B85" s="16" t="n"/>
      <c r="C85" s="16" t="n"/>
      <c r="D85" s="29" t="n"/>
      <c r="E85" s="29" t="n"/>
      <c r="F85" s="30">
        <f>IF(E85="","",E85-Assumptions!$B$4)</f>
        <v/>
      </c>
      <c r="G85" s="30">
        <f>IF(E85="","",E85-Assumptions!$B$5)</f>
        <v/>
      </c>
      <c r="H85" s="9">
        <f>IF(E85="","",E85-Assumptions!$B$3)</f>
        <v/>
      </c>
      <c r="I85" s="16" t="n"/>
      <c r="J85" s="19" t="n"/>
      <c r="K85" s="16" t="n"/>
      <c r="L85" s="16" t="n"/>
      <c r="M85" s="20">
        <f>IF(E85="","",IF(L85="Closed","No action - closed",IF(L85="Renewal Signed","File signed renewal",IF(H85&lt;0,"Human check: lease end passed",IF(I85="Pending",IF(F85&lt;=Assumptions!$B$3,"Review renewal now","Review on "&amp;TEXT(F85,"mm/dd/yyyy")),IF(OR(I85="Do Not Renew",I85="Vacate"),IF(G85&lt;=Assumptions!$B$3,"Human check: notice milestone reached","Review notice plan by "&amp;TEXT(G85,"mm/dd/yyyy")),IF(I85="Renew","Prepare or track renewal terms","Confirm decision and next step")))))))</f>
        <v/>
      </c>
      <c r="N85" s="16" t="n"/>
    </row>
    <row r="86" ht="31" customHeight="1">
      <c r="A86" s="16" t="n"/>
      <c r="B86" s="16" t="n"/>
      <c r="C86" s="16" t="n"/>
      <c r="D86" s="29" t="n"/>
      <c r="E86" s="29" t="n"/>
      <c r="F86" s="31">
        <f>IF(E86="","",E86-Assumptions!$B$4)</f>
        <v/>
      </c>
      <c r="G86" s="31">
        <f>IF(E86="","",E86-Assumptions!$B$5)</f>
        <v/>
      </c>
      <c r="H86" s="13">
        <f>IF(E86="","",E86-Assumptions!$B$3)</f>
        <v/>
      </c>
      <c r="I86" s="16" t="n"/>
      <c r="J86" s="19" t="n"/>
      <c r="K86" s="16" t="n"/>
      <c r="L86" s="16" t="n"/>
      <c r="M86" s="22">
        <f>IF(E86="","",IF(L86="Closed","No action - closed",IF(L86="Renewal Signed","File signed renewal",IF(H86&lt;0,"Human check: lease end passed",IF(I86="Pending",IF(F86&lt;=Assumptions!$B$3,"Review renewal now","Review on "&amp;TEXT(F86,"mm/dd/yyyy")),IF(OR(I86="Do Not Renew",I86="Vacate"),IF(G86&lt;=Assumptions!$B$3,"Human check: notice milestone reached","Review notice plan by "&amp;TEXT(G86,"mm/dd/yyyy")),IF(I86="Renew","Prepare or track renewal terms","Confirm decision and next step")))))))</f>
        <v/>
      </c>
      <c r="N86" s="16" t="n"/>
    </row>
    <row r="87" ht="31" customHeight="1">
      <c r="A87" s="16" t="n"/>
      <c r="B87" s="16" t="n"/>
      <c r="C87" s="16" t="n"/>
      <c r="D87" s="29" t="n"/>
      <c r="E87" s="29" t="n"/>
      <c r="F87" s="30">
        <f>IF(E87="","",E87-Assumptions!$B$4)</f>
        <v/>
      </c>
      <c r="G87" s="30">
        <f>IF(E87="","",E87-Assumptions!$B$5)</f>
        <v/>
      </c>
      <c r="H87" s="9">
        <f>IF(E87="","",E87-Assumptions!$B$3)</f>
        <v/>
      </c>
      <c r="I87" s="16" t="n"/>
      <c r="J87" s="19" t="n"/>
      <c r="K87" s="16" t="n"/>
      <c r="L87" s="16" t="n"/>
      <c r="M87" s="20">
        <f>IF(E87="","",IF(L87="Closed","No action - closed",IF(L87="Renewal Signed","File signed renewal",IF(H87&lt;0,"Human check: lease end passed",IF(I87="Pending",IF(F87&lt;=Assumptions!$B$3,"Review renewal now","Review on "&amp;TEXT(F87,"mm/dd/yyyy")),IF(OR(I87="Do Not Renew",I87="Vacate"),IF(G87&lt;=Assumptions!$B$3,"Human check: notice milestone reached","Review notice plan by "&amp;TEXT(G87,"mm/dd/yyyy")),IF(I87="Renew","Prepare or track renewal terms","Confirm decision and next step")))))))</f>
        <v/>
      </c>
      <c r="N87" s="16" t="n"/>
    </row>
    <row r="88" ht="31" customHeight="1">
      <c r="A88" s="16" t="n"/>
      <c r="B88" s="16" t="n"/>
      <c r="C88" s="16" t="n"/>
      <c r="D88" s="29" t="n"/>
      <c r="E88" s="29" t="n"/>
      <c r="F88" s="31">
        <f>IF(E88="","",E88-Assumptions!$B$4)</f>
        <v/>
      </c>
      <c r="G88" s="31">
        <f>IF(E88="","",E88-Assumptions!$B$5)</f>
        <v/>
      </c>
      <c r="H88" s="13">
        <f>IF(E88="","",E88-Assumptions!$B$3)</f>
        <v/>
      </c>
      <c r="I88" s="16" t="n"/>
      <c r="J88" s="19" t="n"/>
      <c r="K88" s="16" t="n"/>
      <c r="L88" s="16" t="n"/>
      <c r="M88" s="22">
        <f>IF(E88="","",IF(L88="Closed","No action - closed",IF(L88="Renewal Signed","File signed renewal",IF(H88&lt;0,"Human check: lease end passed",IF(I88="Pending",IF(F88&lt;=Assumptions!$B$3,"Review renewal now","Review on "&amp;TEXT(F88,"mm/dd/yyyy")),IF(OR(I88="Do Not Renew",I88="Vacate"),IF(G88&lt;=Assumptions!$B$3,"Human check: notice milestone reached","Review notice plan by "&amp;TEXT(G88,"mm/dd/yyyy")),IF(I88="Renew","Prepare or track renewal terms","Confirm decision and next step")))))))</f>
        <v/>
      </c>
      <c r="N88" s="16" t="n"/>
    </row>
    <row r="89" ht="31" customHeight="1">
      <c r="A89" s="16" t="n"/>
      <c r="B89" s="16" t="n"/>
      <c r="C89" s="16" t="n"/>
      <c r="D89" s="29" t="n"/>
      <c r="E89" s="29" t="n"/>
      <c r="F89" s="30">
        <f>IF(E89="","",E89-Assumptions!$B$4)</f>
        <v/>
      </c>
      <c r="G89" s="30">
        <f>IF(E89="","",E89-Assumptions!$B$5)</f>
        <v/>
      </c>
      <c r="H89" s="9">
        <f>IF(E89="","",E89-Assumptions!$B$3)</f>
        <v/>
      </c>
      <c r="I89" s="16" t="n"/>
      <c r="J89" s="19" t="n"/>
      <c r="K89" s="16" t="n"/>
      <c r="L89" s="16" t="n"/>
      <c r="M89" s="20">
        <f>IF(E89="","",IF(L89="Closed","No action - closed",IF(L89="Renewal Signed","File signed renewal",IF(H89&lt;0,"Human check: lease end passed",IF(I89="Pending",IF(F89&lt;=Assumptions!$B$3,"Review renewal now","Review on "&amp;TEXT(F89,"mm/dd/yyyy")),IF(OR(I89="Do Not Renew",I89="Vacate"),IF(G89&lt;=Assumptions!$B$3,"Human check: notice milestone reached","Review notice plan by "&amp;TEXT(G89,"mm/dd/yyyy")),IF(I89="Renew","Prepare or track renewal terms","Confirm decision and next step")))))))</f>
        <v/>
      </c>
      <c r="N89" s="16" t="n"/>
    </row>
    <row r="90" ht="31" customHeight="1">
      <c r="A90" s="16" t="n"/>
      <c r="B90" s="16" t="n"/>
      <c r="C90" s="16" t="n"/>
      <c r="D90" s="29" t="n"/>
      <c r="E90" s="29" t="n"/>
      <c r="F90" s="31">
        <f>IF(E90="","",E90-Assumptions!$B$4)</f>
        <v/>
      </c>
      <c r="G90" s="31">
        <f>IF(E90="","",E90-Assumptions!$B$5)</f>
        <v/>
      </c>
      <c r="H90" s="13">
        <f>IF(E90="","",E90-Assumptions!$B$3)</f>
        <v/>
      </c>
      <c r="I90" s="16" t="n"/>
      <c r="J90" s="19" t="n"/>
      <c r="K90" s="16" t="n"/>
      <c r="L90" s="16" t="n"/>
      <c r="M90" s="22">
        <f>IF(E90="","",IF(L90="Closed","No action - closed",IF(L90="Renewal Signed","File signed renewal",IF(H90&lt;0,"Human check: lease end passed",IF(I90="Pending",IF(F90&lt;=Assumptions!$B$3,"Review renewal now","Review on "&amp;TEXT(F90,"mm/dd/yyyy")),IF(OR(I90="Do Not Renew",I90="Vacate"),IF(G90&lt;=Assumptions!$B$3,"Human check: notice milestone reached","Review notice plan by "&amp;TEXT(G90,"mm/dd/yyyy")),IF(I90="Renew","Prepare or track renewal terms","Confirm decision and next step")))))))</f>
        <v/>
      </c>
      <c r="N90" s="16" t="n"/>
    </row>
    <row r="91" ht="31" customHeight="1">
      <c r="A91" s="16" t="n"/>
      <c r="B91" s="16" t="n"/>
      <c r="C91" s="16" t="n"/>
      <c r="D91" s="29" t="n"/>
      <c r="E91" s="29" t="n"/>
      <c r="F91" s="30">
        <f>IF(E91="","",E91-Assumptions!$B$4)</f>
        <v/>
      </c>
      <c r="G91" s="30">
        <f>IF(E91="","",E91-Assumptions!$B$5)</f>
        <v/>
      </c>
      <c r="H91" s="9">
        <f>IF(E91="","",E91-Assumptions!$B$3)</f>
        <v/>
      </c>
      <c r="I91" s="16" t="n"/>
      <c r="J91" s="19" t="n"/>
      <c r="K91" s="16" t="n"/>
      <c r="L91" s="16" t="n"/>
      <c r="M91" s="20">
        <f>IF(E91="","",IF(L91="Closed","No action - closed",IF(L91="Renewal Signed","File signed renewal",IF(H91&lt;0,"Human check: lease end passed",IF(I91="Pending",IF(F91&lt;=Assumptions!$B$3,"Review renewal now","Review on "&amp;TEXT(F91,"mm/dd/yyyy")),IF(OR(I91="Do Not Renew",I91="Vacate"),IF(G91&lt;=Assumptions!$B$3,"Human check: notice milestone reached","Review notice plan by "&amp;TEXT(G91,"mm/dd/yyyy")),IF(I91="Renew","Prepare or track renewal terms","Confirm decision and next step")))))))</f>
        <v/>
      </c>
      <c r="N91" s="16" t="n"/>
    </row>
    <row r="92" ht="31" customHeight="1">
      <c r="A92" s="16" t="n"/>
      <c r="B92" s="16" t="n"/>
      <c r="C92" s="16" t="n"/>
      <c r="D92" s="29" t="n"/>
      <c r="E92" s="29" t="n"/>
      <c r="F92" s="31">
        <f>IF(E92="","",E92-Assumptions!$B$4)</f>
        <v/>
      </c>
      <c r="G92" s="31">
        <f>IF(E92="","",E92-Assumptions!$B$5)</f>
        <v/>
      </c>
      <c r="H92" s="13">
        <f>IF(E92="","",E92-Assumptions!$B$3)</f>
        <v/>
      </c>
      <c r="I92" s="16" t="n"/>
      <c r="J92" s="19" t="n"/>
      <c r="K92" s="16" t="n"/>
      <c r="L92" s="16" t="n"/>
      <c r="M92" s="22">
        <f>IF(E92="","",IF(L92="Closed","No action - closed",IF(L92="Renewal Signed","File signed renewal",IF(H92&lt;0,"Human check: lease end passed",IF(I92="Pending",IF(F92&lt;=Assumptions!$B$3,"Review renewal now","Review on "&amp;TEXT(F92,"mm/dd/yyyy")),IF(OR(I92="Do Not Renew",I92="Vacate"),IF(G92&lt;=Assumptions!$B$3,"Human check: notice milestone reached","Review notice plan by "&amp;TEXT(G92,"mm/dd/yyyy")),IF(I92="Renew","Prepare or track renewal terms","Confirm decision and next step")))))))</f>
        <v/>
      </c>
      <c r="N92" s="16" t="n"/>
    </row>
    <row r="93" ht="31" customHeight="1">
      <c r="A93" s="16" t="n"/>
      <c r="B93" s="16" t="n"/>
      <c r="C93" s="16" t="n"/>
      <c r="D93" s="29" t="n"/>
      <c r="E93" s="29" t="n"/>
      <c r="F93" s="30">
        <f>IF(E93="","",E93-Assumptions!$B$4)</f>
        <v/>
      </c>
      <c r="G93" s="30">
        <f>IF(E93="","",E93-Assumptions!$B$5)</f>
        <v/>
      </c>
      <c r="H93" s="9">
        <f>IF(E93="","",E93-Assumptions!$B$3)</f>
        <v/>
      </c>
      <c r="I93" s="16" t="n"/>
      <c r="J93" s="19" t="n"/>
      <c r="K93" s="16" t="n"/>
      <c r="L93" s="16" t="n"/>
      <c r="M93" s="20">
        <f>IF(E93="","",IF(L93="Closed","No action - closed",IF(L93="Renewal Signed","File signed renewal",IF(H93&lt;0,"Human check: lease end passed",IF(I93="Pending",IF(F93&lt;=Assumptions!$B$3,"Review renewal now","Review on "&amp;TEXT(F93,"mm/dd/yyyy")),IF(OR(I93="Do Not Renew",I93="Vacate"),IF(G93&lt;=Assumptions!$B$3,"Human check: notice milestone reached","Review notice plan by "&amp;TEXT(G93,"mm/dd/yyyy")),IF(I93="Renew","Prepare or track renewal terms","Confirm decision and next step")))))))</f>
        <v/>
      </c>
      <c r="N93" s="16" t="n"/>
    </row>
    <row r="94" ht="31" customHeight="1">
      <c r="A94" s="16" t="n"/>
      <c r="B94" s="16" t="n"/>
      <c r="C94" s="16" t="n"/>
      <c r="D94" s="29" t="n"/>
      <c r="E94" s="29" t="n"/>
      <c r="F94" s="31">
        <f>IF(E94="","",E94-Assumptions!$B$4)</f>
        <v/>
      </c>
      <c r="G94" s="31">
        <f>IF(E94="","",E94-Assumptions!$B$5)</f>
        <v/>
      </c>
      <c r="H94" s="13">
        <f>IF(E94="","",E94-Assumptions!$B$3)</f>
        <v/>
      </c>
      <c r="I94" s="16" t="n"/>
      <c r="J94" s="19" t="n"/>
      <c r="K94" s="16" t="n"/>
      <c r="L94" s="16" t="n"/>
      <c r="M94" s="22">
        <f>IF(E94="","",IF(L94="Closed","No action - closed",IF(L94="Renewal Signed","File signed renewal",IF(H94&lt;0,"Human check: lease end passed",IF(I94="Pending",IF(F94&lt;=Assumptions!$B$3,"Review renewal now","Review on "&amp;TEXT(F94,"mm/dd/yyyy")),IF(OR(I94="Do Not Renew",I94="Vacate"),IF(G94&lt;=Assumptions!$B$3,"Human check: notice milestone reached","Review notice plan by "&amp;TEXT(G94,"mm/dd/yyyy")),IF(I94="Renew","Prepare or track renewal terms","Confirm decision and next step")))))))</f>
        <v/>
      </c>
      <c r="N94" s="16" t="n"/>
    </row>
    <row r="95" ht="31" customHeight="1">
      <c r="A95" s="16" t="n"/>
      <c r="B95" s="16" t="n"/>
      <c r="C95" s="16" t="n"/>
      <c r="D95" s="29" t="n"/>
      <c r="E95" s="29" t="n"/>
      <c r="F95" s="30">
        <f>IF(E95="","",E95-Assumptions!$B$4)</f>
        <v/>
      </c>
      <c r="G95" s="30">
        <f>IF(E95="","",E95-Assumptions!$B$5)</f>
        <v/>
      </c>
      <c r="H95" s="9">
        <f>IF(E95="","",E95-Assumptions!$B$3)</f>
        <v/>
      </c>
      <c r="I95" s="16" t="n"/>
      <c r="J95" s="19" t="n"/>
      <c r="K95" s="16" t="n"/>
      <c r="L95" s="16" t="n"/>
      <c r="M95" s="20">
        <f>IF(E95="","",IF(L95="Closed","No action - closed",IF(L95="Renewal Signed","File signed renewal",IF(H95&lt;0,"Human check: lease end passed",IF(I95="Pending",IF(F95&lt;=Assumptions!$B$3,"Review renewal now","Review on "&amp;TEXT(F95,"mm/dd/yyyy")),IF(OR(I95="Do Not Renew",I95="Vacate"),IF(G95&lt;=Assumptions!$B$3,"Human check: notice milestone reached","Review notice plan by "&amp;TEXT(G95,"mm/dd/yyyy")),IF(I95="Renew","Prepare or track renewal terms","Confirm decision and next step")))))))</f>
        <v/>
      </c>
      <c r="N95" s="16" t="n"/>
    </row>
    <row r="96" ht="31" customHeight="1">
      <c r="A96" s="16" t="n"/>
      <c r="B96" s="16" t="n"/>
      <c r="C96" s="16" t="n"/>
      <c r="D96" s="29" t="n"/>
      <c r="E96" s="29" t="n"/>
      <c r="F96" s="31">
        <f>IF(E96="","",E96-Assumptions!$B$4)</f>
        <v/>
      </c>
      <c r="G96" s="31">
        <f>IF(E96="","",E96-Assumptions!$B$5)</f>
        <v/>
      </c>
      <c r="H96" s="13">
        <f>IF(E96="","",E96-Assumptions!$B$3)</f>
        <v/>
      </c>
      <c r="I96" s="16" t="n"/>
      <c r="J96" s="19" t="n"/>
      <c r="K96" s="16" t="n"/>
      <c r="L96" s="16" t="n"/>
      <c r="M96" s="22">
        <f>IF(E96="","",IF(L96="Closed","No action - closed",IF(L96="Renewal Signed","File signed renewal",IF(H96&lt;0,"Human check: lease end passed",IF(I96="Pending",IF(F96&lt;=Assumptions!$B$3,"Review renewal now","Review on "&amp;TEXT(F96,"mm/dd/yyyy")),IF(OR(I96="Do Not Renew",I96="Vacate"),IF(G96&lt;=Assumptions!$B$3,"Human check: notice milestone reached","Review notice plan by "&amp;TEXT(G96,"mm/dd/yyyy")),IF(I96="Renew","Prepare or track renewal terms","Confirm decision and next step")))))))</f>
        <v/>
      </c>
      <c r="N96" s="16" t="n"/>
    </row>
    <row r="97" ht="31" customHeight="1">
      <c r="A97" s="16" t="n"/>
      <c r="B97" s="16" t="n"/>
      <c r="C97" s="16" t="n"/>
      <c r="D97" s="29" t="n"/>
      <c r="E97" s="29" t="n"/>
      <c r="F97" s="30">
        <f>IF(E97="","",E97-Assumptions!$B$4)</f>
        <v/>
      </c>
      <c r="G97" s="30">
        <f>IF(E97="","",E97-Assumptions!$B$5)</f>
        <v/>
      </c>
      <c r="H97" s="9">
        <f>IF(E97="","",E97-Assumptions!$B$3)</f>
        <v/>
      </c>
      <c r="I97" s="16" t="n"/>
      <c r="J97" s="19" t="n"/>
      <c r="K97" s="16" t="n"/>
      <c r="L97" s="16" t="n"/>
      <c r="M97" s="20">
        <f>IF(E97="","",IF(L97="Closed","No action - closed",IF(L97="Renewal Signed","File signed renewal",IF(H97&lt;0,"Human check: lease end passed",IF(I97="Pending",IF(F97&lt;=Assumptions!$B$3,"Review renewal now","Review on "&amp;TEXT(F97,"mm/dd/yyyy")),IF(OR(I97="Do Not Renew",I97="Vacate"),IF(G97&lt;=Assumptions!$B$3,"Human check: notice milestone reached","Review notice plan by "&amp;TEXT(G97,"mm/dd/yyyy")),IF(I97="Renew","Prepare or track renewal terms","Confirm decision and next step")))))))</f>
        <v/>
      </c>
      <c r="N97" s="16" t="n"/>
    </row>
    <row r="98" ht="31" customHeight="1">
      <c r="A98" s="16" t="n"/>
      <c r="B98" s="16" t="n"/>
      <c r="C98" s="16" t="n"/>
      <c r="D98" s="29" t="n"/>
      <c r="E98" s="29" t="n"/>
      <c r="F98" s="31">
        <f>IF(E98="","",E98-Assumptions!$B$4)</f>
        <v/>
      </c>
      <c r="G98" s="31">
        <f>IF(E98="","",E98-Assumptions!$B$5)</f>
        <v/>
      </c>
      <c r="H98" s="13">
        <f>IF(E98="","",E98-Assumptions!$B$3)</f>
        <v/>
      </c>
      <c r="I98" s="16" t="n"/>
      <c r="J98" s="19" t="n"/>
      <c r="K98" s="16" t="n"/>
      <c r="L98" s="16" t="n"/>
      <c r="M98" s="22">
        <f>IF(E98="","",IF(L98="Closed","No action - closed",IF(L98="Renewal Signed","File signed renewal",IF(H98&lt;0,"Human check: lease end passed",IF(I98="Pending",IF(F98&lt;=Assumptions!$B$3,"Review renewal now","Review on "&amp;TEXT(F98,"mm/dd/yyyy")),IF(OR(I98="Do Not Renew",I98="Vacate"),IF(G98&lt;=Assumptions!$B$3,"Human check: notice milestone reached","Review notice plan by "&amp;TEXT(G98,"mm/dd/yyyy")),IF(I98="Renew","Prepare or track renewal terms","Confirm decision and next step")))))))</f>
        <v/>
      </c>
      <c r="N98" s="16" t="n"/>
    </row>
    <row r="99" ht="31" customHeight="1">
      <c r="A99" s="16" t="n"/>
      <c r="B99" s="16" t="n"/>
      <c r="C99" s="16" t="n"/>
      <c r="D99" s="29" t="n"/>
      <c r="E99" s="29" t="n"/>
      <c r="F99" s="30">
        <f>IF(E99="","",E99-Assumptions!$B$4)</f>
        <v/>
      </c>
      <c r="G99" s="30">
        <f>IF(E99="","",E99-Assumptions!$B$5)</f>
        <v/>
      </c>
      <c r="H99" s="9">
        <f>IF(E99="","",E99-Assumptions!$B$3)</f>
        <v/>
      </c>
      <c r="I99" s="16" t="n"/>
      <c r="J99" s="19" t="n"/>
      <c r="K99" s="16" t="n"/>
      <c r="L99" s="16" t="n"/>
      <c r="M99" s="20">
        <f>IF(E99="","",IF(L99="Closed","No action - closed",IF(L99="Renewal Signed","File signed renewal",IF(H99&lt;0,"Human check: lease end passed",IF(I99="Pending",IF(F99&lt;=Assumptions!$B$3,"Review renewal now","Review on "&amp;TEXT(F99,"mm/dd/yyyy")),IF(OR(I99="Do Not Renew",I99="Vacate"),IF(G99&lt;=Assumptions!$B$3,"Human check: notice milestone reached","Review notice plan by "&amp;TEXT(G99,"mm/dd/yyyy")),IF(I99="Renew","Prepare or track renewal terms","Confirm decision and next step")))))))</f>
        <v/>
      </c>
      <c r="N99" s="16" t="n"/>
    </row>
    <row r="100" ht="31" customHeight="1">
      <c r="A100" s="16" t="n"/>
      <c r="B100" s="16" t="n"/>
      <c r="C100" s="16" t="n"/>
      <c r="D100" s="29" t="n"/>
      <c r="E100" s="29" t="n"/>
      <c r="F100" s="31">
        <f>IF(E100="","",E100-Assumptions!$B$4)</f>
        <v/>
      </c>
      <c r="G100" s="31">
        <f>IF(E100="","",E100-Assumptions!$B$5)</f>
        <v/>
      </c>
      <c r="H100" s="13">
        <f>IF(E100="","",E100-Assumptions!$B$3)</f>
        <v/>
      </c>
      <c r="I100" s="16" t="n"/>
      <c r="J100" s="19" t="n"/>
      <c r="K100" s="16" t="n"/>
      <c r="L100" s="16" t="n"/>
      <c r="M100" s="22">
        <f>IF(E100="","",IF(L100="Closed","No action - closed",IF(L100="Renewal Signed","File signed renewal",IF(H100&lt;0,"Human check: lease end passed",IF(I100="Pending",IF(F100&lt;=Assumptions!$B$3,"Review renewal now","Review on "&amp;TEXT(F100,"mm/dd/yyyy")),IF(OR(I100="Do Not Renew",I100="Vacate"),IF(G100&lt;=Assumptions!$B$3,"Human check: notice milestone reached","Review notice plan by "&amp;TEXT(G100,"mm/dd/yyyy")),IF(I100="Renew","Prepare or track renewal terms","Confirm decision and next step")))))))</f>
        <v/>
      </c>
      <c r="N100" s="16" t="n"/>
    </row>
    <row r="101" ht="31" customHeight="1">
      <c r="A101" s="16" t="n"/>
      <c r="B101" s="16" t="n"/>
      <c r="C101" s="16" t="n"/>
      <c r="D101" s="29" t="n"/>
      <c r="E101" s="29" t="n"/>
      <c r="F101" s="30">
        <f>IF(E101="","",E101-Assumptions!$B$4)</f>
        <v/>
      </c>
      <c r="G101" s="30">
        <f>IF(E101="","",E101-Assumptions!$B$5)</f>
        <v/>
      </c>
      <c r="H101" s="9">
        <f>IF(E101="","",E101-Assumptions!$B$3)</f>
        <v/>
      </c>
      <c r="I101" s="16" t="n"/>
      <c r="J101" s="19" t="n"/>
      <c r="K101" s="16" t="n"/>
      <c r="L101" s="16" t="n"/>
      <c r="M101" s="20">
        <f>IF(E101="","",IF(L101="Closed","No action - closed",IF(L101="Renewal Signed","File signed renewal",IF(H101&lt;0,"Human check: lease end passed",IF(I101="Pending",IF(F101&lt;=Assumptions!$B$3,"Review renewal now","Review on "&amp;TEXT(F101,"mm/dd/yyyy")),IF(OR(I101="Do Not Renew",I101="Vacate"),IF(G101&lt;=Assumptions!$B$3,"Human check: notice milestone reached","Review notice plan by "&amp;TEXT(G101,"mm/dd/yyyy")),IF(I101="Renew","Prepare or track renewal terms","Confirm decision and next step")))))))</f>
        <v/>
      </c>
      <c r="N101" s="16" t="n"/>
    </row>
    <row r="102" ht="31" customHeight="1">
      <c r="A102" s="16" t="n"/>
      <c r="B102" s="16" t="n"/>
      <c r="C102" s="16" t="n"/>
      <c r="D102" s="29" t="n"/>
      <c r="E102" s="29" t="n"/>
      <c r="F102" s="31">
        <f>IF(E102="","",E102-Assumptions!$B$4)</f>
        <v/>
      </c>
      <c r="G102" s="31">
        <f>IF(E102="","",E102-Assumptions!$B$5)</f>
        <v/>
      </c>
      <c r="H102" s="13">
        <f>IF(E102="","",E102-Assumptions!$B$3)</f>
        <v/>
      </c>
      <c r="I102" s="16" t="n"/>
      <c r="J102" s="19" t="n"/>
      <c r="K102" s="16" t="n"/>
      <c r="L102" s="16" t="n"/>
      <c r="M102" s="22">
        <f>IF(E102="","",IF(L102="Closed","No action - closed",IF(L102="Renewal Signed","File signed renewal",IF(H102&lt;0,"Human check: lease end passed",IF(I102="Pending",IF(F102&lt;=Assumptions!$B$3,"Review renewal now","Review on "&amp;TEXT(F102,"mm/dd/yyyy")),IF(OR(I102="Do Not Renew",I102="Vacate"),IF(G102&lt;=Assumptions!$B$3,"Human check: notice milestone reached","Review notice plan by "&amp;TEXT(G102,"mm/dd/yyyy")),IF(I102="Renew","Prepare or track renewal terms","Confirm decision and next step")))))))</f>
        <v/>
      </c>
      <c r="N102" s="16" t="n"/>
    </row>
    <row r="103" ht="31" customHeight="1">
      <c r="A103" s="16" t="n"/>
      <c r="B103" s="16" t="n"/>
      <c r="C103" s="16" t="n"/>
      <c r="D103" s="29" t="n"/>
      <c r="E103" s="29" t="n"/>
      <c r="F103" s="30">
        <f>IF(E103="","",E103-Assumptions!$B$4)</f>
        <v/>
      </c>
      <c r="G103" s="30">
        <f>IF(E103="","",E103-Assumptions!$B$5)</f>
        <v/>
      </c>
      <c r="H103" s="9">
        <f>IF(E103="","",E103-Assumptions!$B$3)</f>
        <v/>
      </c>
      <c r="I103" s="16" t="n"/>
      <c r="J103" s="19" t="n"/>
      <c r="K103" s="16" t="n"/>
      <c r="L103" s="16" t="n"/>
      <c r="M103" s="20">
        <f>IF(E103="","",IF(L103="Closed","No action - closed",IF(L103="Renewal Signed","File signed renewal",IF(H103&lt;0,"Human check: lease end passed",IF(I103="Pending",IF(F103&lt;=Assumptions!$B$3,"Review renewal now","Review on "&amp;TEXT(F103,"mm/dd/yyyy")),IF(OR(I103="Do Not Renew",I103="Vacate"),IF(G103&lt;=Assumptions!$B$3,"Human check: notice milestone reached","Review notice plan by "&amp;TEXT(G103,"mm/dd/yyyy")),IF(I103="Renew","Prepare or track renewal terms","Confirm decision and next step")))))))</f>
        <v/>
      </c>
      <c r="N103" s="16" t="n"/>
    </row>
    <row r="104" ht="31" customHeight="1">
      <c r="A104" s="16" t="n"/>
      <c r="B104" s="16" t="n"/>
      <c r="C104" s="16" t="n"/>
      <c r="D104" s="29" t="n"/>
      <c r="E104" s="29" t="n"/>
      <c r="F104" s="31">
        <f>IF(E104="","",E104-Assumptions!$B$4)</f>
        <v/>
      </c>
      <c r="G104" s="31">
        <f>IF(E104="","",E104-Assumptions!$B$5)</f>
        <v/>
      </c>
      <c r="H104" s="13">
        <f>IF(E104="","",E104-Assumptions!$B$3)</f>
        <v/>
      </c>
      <c r="I104" s="16" t="n"/>
      <c r="J104" s="19" t="n"/>
      <c r="K104" s="16" t="n"/>
      <c r="L104" s="16" t="n"/>
      <c r="M104" s="22">
        <f>IF(E104="","",IF(L104="Closed","No action - closed",IF(L104="Renewal Signed","File signed renewal",IF(H104&lt;0,"Human check: lease end passed",IF(I104="Pending",IF(F104&lt;=Assumptions!$B$3,"Review renewal now","Review on "&amp;TEXT(F104,"mm/dd/yyyy")),IF(OR(I104="Do Not Renew",I104="Vacate"),IF(G104&lt;=Assumptions!$B$3,"Human check: notice milestone reached","Review notice plan by "&amp;TEXT(G104,"mm/dd/yyyy")),IF(I104="Renew","Prepare or track renewal terms","Confirm decision and next step")))))))</f>
        <v/>
      </c>
      <c r="N104" s="16" t="n"/>
    </row>
    <row r="105" ht="31" customHeight="1">
      <c r="A105" s="16" t="n"/>
      <c r="B105" s="16" t="n"/>
      <c r="C105" s="16" t="n"/>
      <c r="D105" s="29" t="n"/>
      <c r="E105" s="29" t="n"/>
      <c r="F105" s="30">
        <f>IF(E105="","",E105-Assumptions!$B$4)</f>
        <v/>
      </c>
      <c r="G105" s="30">
        <f>IF(E105="","",E105-Assumptions!$B$5)</f>
        <v/>
      </c>
      <c r="H105" s="9">
        <f>IF(E105="","",E105-Assumptions!$B$3)</f>
        <v/>
      </c>
      <c r="I105" s="16" t="n"/>
      <c r="J105" s="19" t="n"/>
      <c r="K105" s="16" t="n"/>
      <c r="L105" s="16" t="n"/>
      <c r="M105" s="20">
        <f>IF(E105="","",IF(L105="Closed","No action - closed",IF(L105="Renewal Signed","File signed renewal",IF(H105&lt;0,"Human check: lease end passed",IF(I105="Pending",IF(F105&lt;=Assumptions!$B$3,"Review renewal now","Review on "&amp;TEXT(F105,"mm/dd/yyyy")),IF(OR(I105="Do Not Renew",I105="Vacate"),IF(G105&lt;=Assumptions!$B$3,"Human check: notice milestone reached","Review notice plan by "&amp;TEXT(G105,"mm/dd/yyyy")),IF(I105="Renew","Prepare or track renewal terms","Confirm decision and next step")))))))</f>
        <v/>
      </c>
      <c r="N105" s="16" t="n"/>
    </row>
    <row r="106" ht="31" customHeight="1">
      <c r="A106" s="16" t="n"/>
      <c r="B106" s="16" t="n"/>
      <c r="C106" s="16" t="n"/>
      <c r="D106" s="29" t="n"/>
      <c r="E106" s="29" t="n"/>
      <c r="F106" s="31">
        <f>IF(E106="","",E106-Assumptions!$B$4)</f>
        <v/>
      </c>
      <c r="G106" s="31">
        <f>IF(E106="","",E106-Assumptions!$B$5)</f>
        <v/>
      </c>
      <c r="H106" s="13">
        <f>IF(E106="","",E106-Assumptions!$B$3)</f>
        <v/>
      </c>
      <c r="I106" s="16" t="n"/>
      <c r="J106" s="19" t="n"/>
      <c r="K106" s="16" t="n"/>
      <c r="L106" s="16" t="n"/>
      <c r="M106" s="22">
        <f>IF(E106="","",IF(L106="Closed","No action - closed",IF(L106="Renewal Signed","File signed renewal",IF(H106&lt;0,"Human check: lease end passed",IF(I106="Pending",IF(F106&lt;=Assumptions!$B$3,"Review renewal now","Review on "&amp;TEXT(F106,"mm/dd/yyyy")),IF(OR(I106="Do Not Renew",I106="Vacate"),IF(G106&lt;=Assumptions!$B$3,"Human check: notice milestone reached","Review notice plan by "&amp;TEXT(G106,"mm/dd/yyyy")),IF(I106="Renew","Prepare or track renewal terms","Confirm decision and next step")))))))</f>
        <v/>
      </c>
      <c r="N106" s="16" t="n"/>
    </row>
    <row r="107" ht="31" customHeight="1">
      <c r="A107" s="16" t="n"/>
      <c r="B107" s="16" t="n"/>
      <c r="C107" s="16" t="n"/>
      <c r="D107" s="29" t="n"/>
      <c r="E107" s="29" t="n"/>
      <c r="F107" s="30">
        <f>IF(E107="","",E107-Assumptions!$B$4)</f>
        <v/>
      </c>
      <c r="G107" s="30">
        <f>IF(E107="","",E107-Assumptions!$B$5)</f>
        <v/>
      </c>
      <c r="H107" s="9">
        <f>IF(E107="","",E107-Assumptions!$B$3)</f>
        <v/>
      </c>
      <c r="I107" s="16" t="n"/>
      <c r="J107" s="19" t="n"/>
      <c r="K107" s="16" t="n"/>
      <c r="L107" s="16" t="n"/>
      <c r="M107" s="20">
        <f>IF(E107="","",IF(L107="Closed","No action - closed",IF(L107="Renewal Signed","File signed renewal",IF(H107&lt;0,"Human check: lease end passed",IF(I107="Pending",IF(F107&lt;=Assumptions!$B$3,"Review renewal now","Review on "&amp;TEXT(F107,"mm/dd/yyyy")),IF(OR(I107="Do Not Renew",I107="Vacate"),IF(G107&lt;=Assumptions!$B$3,"Human check: notice milestone reached","Review notice plan by "&amp;TEXT(G107,"mm/dd/yyyy")),IF(I107="Renew","Prepare or track renewal terms","Confirm decision and next step")))))))</f>
        <v/>
      </c>
      <c r="N107" s="16" t="n"/>
    </row>
    <row r="108" ht="31" customHeight="1">
      <c r="A108" s="16" t="n"/>
      <c r="B108" s="16" t="n"/>
      <c r="C108" s="16" t="n"/>
      <c r="D108" s="29" t="n"/>
      <c r="E108" s="29" t="n"/>
      <c r="F108" s="31">
        <f>IF(E108="","",E108-Assumptions!$B$4)</f>
        <v/>
      </c>
      <c r="G108" s="31">
        <f>IF(E108="","",E108-Assumptions!$B$5)</f>
        <v/>
      </c>
      <c r="H108" s="13">
        <f>IF(E108="","",E108-Assumptions!$B$3)</f>
        <v/>
      </c>
      <c r="I108" s="16" t="n"/>
      <c r="J108" s="19" t="n"/>
      <c r="K108" s="16" t="n"/>
      <c r="L108" s="16" t="n"/>
      <c r="M108" s="22">
        <f>IF(E108="","",IF(L108="Closed","No action - closed",IF(L108="Renewal Signed","File signed renewal",IF(H108&lt;0,"Human check: lease end passed",IF(I108="Pending",IF(F108&lt;=Assumptions!$B$3,"Review renewal now","Review on "&amp;TEXT(F108,"mm/dd/yyyy")),IF(OR(I108="Do Not Renew",I108="Vacate"),IF(G108&lt;=Assumptions!$B$3,"Human check: notice milestone reached","Review notice plan by "&amp;TEXT(G108,"mm/dd/yyyy")),IF(I108="Renew","Prepare or track renewal terms","Confirm decision and next step")))))))</f>
        <v/>
      </c>
      <c r="N108" s="16" t="n"/>
    </row>
    <row r="109" ht="31" customHeight="1">
      <c r="A109" s="16" t="n"/>
      <c r="B109" s="16" t="n"/>
      <c r="C109" s="16" t="n"/>
      <c r="D109" s="29" t="n"/>
      <c r="E109" s="29" t="n"/>
      <c r="F109" s="30">
        <f>IF(E109="","",E109-Assumptions!$B$4)</f>
        <v/>
      </c>
      <c r="G109" s="30">
        <f>IF(E109="","",E109-Assumptions!$B$5)</f>
        <v/>
      </c>
      <c r="H109" s="9">
        <f>IF(E109="","",E109-Assumptions!$B$3)</f>
        <v/>
      </c>
      <c r="I109" s="16" t="n"/>
      <c r="J109" s="19" t="n"/>
      <c r="K109" s="16" t="n"/>
      <c r="L109" s="16" t="n"/>
      <c r="M109" s="20">
        <f>IF(E109="","",IF(L109="Closed","No action - closed",IF(L109="Renewal Signed","File signed renewal",IF(H109&lt;0,"Human check: lease end passed",IF(I109="Pending",IF(F109&lt;=Assumptions!$B$3,"Review renewal now","Review on "&amp;TEXT(F109,"mm/dd/yyyy")),IF(OR(I109="Do Not Renew",I109="Vacate"),IF(G109&lt;=Assumptions!$B$3,"Human check: notice milestone reached","Review notice plan by "&amp;TEXT(G109,"mm/dd/yyyy")),IF(I109="Renew","Prepare or track renewal terms","Confirm decision and next step")))))))</f>
        <v/>
      </c>
      <c r="N109" s="16" t="n"/>
    </row>
    <row r="110" ht="31" customHeight="1">
      <c r="A110" s="16" t="n"/>
      <c r="B110" s="16" t="n"/>
      <c r="C110" s="16" t="n"/>
      <c r="D110" s="29" t="n"/>
      <c r="E110" s="29" t="n"/>
      <c r="F110" s="31">
        <f>IF(E110="","",E110-Assumptions!$B$4)</f>
        <v/>
      </c>
      <c r="G110" s="31">
        <f>IF(E110="","",E110-Assumptions!$B$5)</f>
        <v/>
      </c>
      <c r="H110" s="13">
        <f>IF(E110="","",E110-Assumptions!$B$3)</f>
        <v/>
      </c>
      <c r="I110" s="16" t="n"/>
      <c r="J110" s="19" t="n"/>
      <c r="K110" s="16" t="n"/>
      <c r="L110" s="16" t="n"/>
      <c r="M110" s="22">
        <f>IF(E110="","",IF(L110="Closed","No action - closed",IF(L110="Renewal Signed","File signed renewal",IF(H110&lt;0,"Human check: lease end passed",IF(I110="Pending",IF(F110&lt;=Assumptions!$B$3,"Review renewal now","Review on "&amp;TEXT(F110,"mm/dd/yyyy")),IF(OR(I110="Do Not Renew",I110="Vacate"),IF(G110&lt;=Assumptions!$B$3,"Human check: notice milestone reached","Review notice plan by "&amp;TEXT(G110,"mm/dd/yyyy")),IF(I110="Renew","Prepare or track renewal terms","Confirm decision and next step")))))))</f>
        <v/>
      </c>
      <c r="N110" s="16" t="n"/>
    </row>
    <row r="111" ht="31" customHeight="1">
      <c r="A111" s="16" t="n"/>
      <c r="B111" s="16" t="n"/>
      <c r="C111" s="16" t="n"/>
      <c r="D111" s="29" t="n"/>
      <c r="E111" s="29" t="n"/>
      <c r="F111" s="30">
        <f>IF(E111="","",E111-Assumptions!$B$4)</f>
        <v/>
      </c>
      <c r="G111" s="30">
        <f>IF(E111="","",E111-Assumptions!$B$5)</f>
        <v/>
      </c>
      <c r="H111" s="9">
        <f>IF(E111="","",E111-Assumptions!$B$3)</f>
        <v/>
      </c>
      <c r="I111" s="16" t="n"/>
      <c r="J111" s="19" t="n"/>
      <c r="K111" s="16" t="n"/>
      <c r="L111" s="16" t="n"/>
      <c r="M111" s="20">
        <f>IF(E111="","",IF(L111="Closed","No action - closed",IF(L111="Renewal Signed","File signed renewal",IF(H111&lt;0,"Human check: lease end passed",IF(I111="Pending",IF(F111&lt;=Assumptions!$B$3,"Review renewal now","Review on "&amp;TEXT(F111,"mm/dd/yyyy")),IF(OR(I111="Do Not Renew",I111="Vacate"),IF(G111&lt;=Assumptions!$B$3,"Human check: notice milestone reached","Review notice plan by "&amp;TEXT(G111,"mm/dd/yyyy")),IF(I111="Renew","Prepare or track renewal terms","Confirm decision and next step")))))))</f>
        <v/>
      </c>
      <c r="N111" s="16" t="n"/>
    </row>
    <row r="112" ht="31" customHeight="1">
      <c r="A112" s="16" t="n"/>
      <c r="B112" s="16" t="n"/>
      <c r="C112" s="16" t="n"/>
      <c r="D112" s="29" t="n"/>
      <c r="E112" s="29" t="n"/>
      <c r="F112" s="31">
        <f>IF(E112="","",E112-Assumptions!$B$4)</f>
        <v/>
      </c>
      <c r="G112" s="31">
        <f>IF(E112="","",E112-Assumptions!$B$5)</f>
        <v/>
      </c>
      <c r="H112" s="13">
        <f>IF(E112="","",E112-Assumptions!$B$3)</f>
        <v/>
      </c>
      <c r="I112" s="16" t="n"/>
      <c r="J112" s="19" t="n"/>
      <c r="K112" s="16" t="n"/>
      <c r="L112" s="16" t="n"/>
      <c r="M112" s="22">
        <f>IF(E112="","",IF(L112="Closed","No action - closed",IF(L112="Renewal Signed","File signed renewal",IF(H112&lt;0,"Human check: lease end passed",IF(I112="Pending",IF(F112&lt;=Assumptions!$B$3,"Review renewal now","Review on "&amp;TEXT(F112,"mm/dd/yyyy")),IF(OR(I112="Do Not Renew",I112="Vacate"),IF(G112&lt;=Assumptions!$B$3,"Human check: notice milestone reached","Review notice plan by "&amp;TEXT(G112,"mm/dd/yyyy")),IF(I112="Renew","Prepare or track renewal terms","Confirm decision and next step")))))))</f>
        <v/>
      </c>
      <c r="N112" s="16" t="n"/>
    </row>
    <row r="113" ht="31" customHeight="1">
      <c r="A113" s="16" t="n"/>
      <c r="B113" s="16" t="n"/>
      <c r="C113" s="16" t="n"/>
      <c r="D113" s="29" t="n"/>
      <c r="E113" s="29" t="n"/>
      <c r="F113" s="30">
        <f>IF(E113="","",E113-Assumptions!$B$4)</f>
        <v/>
      </c>
      <c r="G113" s="30">
        <f>IF(E113="","",E113-Assumptions!$B$5)</f>
        <v/>
      </c>
      <c r="H113" s="9">
        <f>IF(E113="","",E113-Assumptions!$B$3)</f>
        <v/>
      </c>
      <c r="I113" s="16" t="n"/>
      <c r="J113" s="19" t="n"/>
      <c r="K113" s="16" t="n"/>
      <c r="L113" s="16" t="n"/>
      <c r="M113" s="20">
        <f>IF(E113="","",IF(L113="Closed","No action - closed",IF(L113="Renewal Signed","File signed renewal",IF(H113&lt;0,"Human check: lease end passed",IF(I113="Pending",IF(F113&lt;=Assumptions!$B$3,"Review renewal now","Review on "&amp;TEXT(F113,"mm/dd/yyyy")),IF(OR(I113="Do Not Renew",I113="Vacate"),IF(G113&lt;=Assumptions!$B$3,"Human check: notice milestone reached","Review notice plan by "&amp;TEXT(G113,"mm/dd/yyyy")),IF(I113="Renew","Prepare or track renewal terms","Confirm decision and next step")))))))</f>
        <v/>
      </c>
      <c r="N113" s="16" t="n"/>
    </row>
    <row r="114" ht="31" customHeight="1">
      <c r="A114" s="16" t="n"/>
      <c r="B114" s="16" t="n"/>
      <c r="C114" s="16" t="n"/>
      <c r="D114" s="29" t="n"/>
      <c r="E114" s="29" t="n"/>
      <c r="F114" s="31">
        <f>IF(E114="","",E114-Assumptions!$B$4)</f>
        <v/>
      </c>
      <c r="G114" s="31">
        <f>IF(E114="","",E114-Assumptions!$B$5)</f>
        <v/>
      </c>
      <c r="H114" s="13">
        <f>IF(E114="","",E114-Assumptions!$B$3)</f>
        <v/>
      </c>
      <c r="I114" s="16" t="n"/>
      <c r="J114" s="19" t="n"/>
      <c r="K114" s="16" t="n"/>
      <c r="L114" s="16" t="n"/>
      <c r="M114" s="22">
        <f>IF(E114="","",IF(L114="Closed","No action - closed",IF(L114="Renewal Signed","File signed renewal",IF(H114&lt;0,"Human check: lease end passed",IF(I114="Pending",IF(F114&lt;=Assumptions!$B$3,"Review renewal now","Review on "&amp;TEXT(F114,"mm/dd/yyyy")),IF(OR(I114="Do Not Renew",I114="Vacate"),IF(G114&lt;=Assumptions!$B$3,"Human check: notice milestone reached","Review notice plan by "&amp;TEXT(G114,"mm/dd/yyyy")),IF(I114="Renew","Prepare or track renewal terms","Confirm decision and next step")))))))</f>
        <v/>
      </c>
      <c r="N114" s="16" t="n"/>
    </row>
    <row r="115" ht="31" customHeight="1">
      <c r="A115" s="16" t="n"/>
      <c r="B115" s="16" t="n"/>
      <c r="C115" s="16" t="n"/>
      <c r="D115" s="29" t="n"/>
      <c r="E115" s="29" t="n"/>
      <c r="F115" s="30">
        <f>IF(E115="","",E115-Assumptions!$B$4)</f>
        <v/>
      </c>
      <c r="G115" s="30">
        <f>IF(E115="","",E115-Assumptions!$B$5)</f>
        <v/>
      </c>
      <c r="H115" s="9">
        <f>IF(E115="","",E115-Assumptions!$B$3)</f>
        <v/>
      </c>
      <c r="I115" s="16" t="n"/>
      <c r="J115" s="19" t="n"/>
      <c r="K115" s="16" t="n"/>
      <c r="L115" s="16" t="n"/>
      <c r="M115" s="20">
        <f>IF(E115="","",IF(L115="Closed","No action - closed",IF(L115="Renewal Signed","File signed renewal",IF(H115&lt;0,"Human check: lease end passed",IF(I115="Pending",IF(F115&lt;=Assumptions!$B$3,"Review renewal now","Review on "&amp;TEXT(F115,"mm/dd/yyyy")),IF(OR(I115="Do Not Renew",I115="Vacate"),IF(G115&lt;=Assumptions!$B$3,"Human check: notice milestone reached","Review notice plan by "&amp;TEXT(G115,"mm/dd/yyyy")),IF(I115="Renew","Prepare or track renewal terms","Confirm decision and next step")))))))</f>
        <v/>
      </c>
      <c r="N115" s="16" t="n"/>
    </row>
    <row r="116" ht="31" customHeight="1">
      <c r="A116" s="16" t="n"/>
      <c r="B116" s="16" t="n"/>
      <c r="C116" s="16" t="n"/>
      <c r="D116" s="29" t="n"/>
      <c r="E116" s="29" t="n"/>
      <c r="F116" s="31">
        <f>IF(E116="","",E116-Assumptions!$B$4)</f>
        <v/>
      </c>
      <c r="G116" s="31">
        <f>IF(E116="","",E116-Assumptions!$B$5)</f>
        <v/>
      </c>
      <c r="H116" s="13">
        <f>IF(E116="","",E116-Assumptions!$B$3)</f>
        <v/>
      </c>
      <c r="I116" s="16" t="n"/>
      <c r="J116" s="19" t="n"/>
      <c r="K116" s="16" t="n"/>
      <c r="L116" s="16" t="n"/>
      <c r="M116" s="22">
        <f>IF(E116="","",IF(L116="Closed","No action - closed",IF(L116="Renewal Signed","File signed renewal",IF(H116&lt;0,"Human check: lease end passed",IF(I116="Pending",IF(F116&lt;=Assumptions!$B$3,"Review renewal now","Review on "&amp;TEXT(F116,"mm/dd/yyyy")),IF(OR(I116="Do Not Renew",I116="Vacate"),IF(G116&lt;=Assumptions!$B$3,"Human check: notice milestone reached","Review notice plan by "&amp;TEXT(G116,"mm/dd/yyyy")),IF(I116="Renew","Prepare or track renewal terms","Confirm decision and next step")))))))</f>
        <v/>
      </c>
      <c r="N116" s="16" t="n"/>
    </row>
    <row r="117" ht="31" customHeight="1">
      <c r="A117" s="16" t="n"/>
      <c r="B117" s="16" t="n"/>
      <c r="C117" s="16" t="n"/>
      <c r="D117" s="29" t="n"/>
      <c r="E117" s="29" t="n"/>
      <c r="F117" s="30">
        <f>IF(E117="","",E117-Assumptions!$B$4)</f>
        <v/>
      </c>
      <c r="G117" s="30">
        <f>IF(E117="","",E117-Assumptions!$B$5)</f>
        <v/>
      </c>
      <c r="H117" s="9">
        <f>IF(E117="","",E117-Assumptions!$B$3)</f>
        <v/>
      </c>
      <c r="I117" s="16" t="n"/>
      <c r="J117" s="19" t="n"/>
      <c r="K117" s="16" t="n"/>
      <c r="L117" s="16" t="n"/>
      <c r="M117" s="20">
        <f>IF(E117="","",IF(L117="Closed","No action - closed",IF(L117="Renewal Signed","File signed renewal",IF(H117&lt;0,"Human check: lease end passed",IF(I117="Pending",IF(F117&lt;=Assumptions!$B$3,"Review renewal now","Review on "&amp;TEXT(F117,"mm/dd/yyyy")),IF(OR(I117="Do Not Renew",I117="Vacate"),IF(G117&lt;=Assumptions!$B$3,"Human check: notice milestone reached","Review notice plan by "&amp;TEXT(G117,"mm/dd/yyyy")),IF(I117="Renew","Prepare or track renewal terms","Confirm decision and next step")))))))</f>
        <v/>
      </c>
      <c r="N117" s="16" t="n"/>
    </row>
    <row r="118" ht="31" customHeight="1">
      <c r="A118" s="16" t="n"/>
      <c r="B118" s="16" t="n"/>
      <c r="C118" s="16" t="n"/>
      <c r="D118" s="29" t="n"/>
      <c r="E118" s="29" t="n"/>
      <c r="F118" s="31">
        <f>IF(E118="","",E118-Assumptions!$B$4)</f>
        <v/>
      </c>
      <c r="G118" s="31">
        <f>IF(E118="","",E118-Assumptions!$B$5)</f>
        <v/>
      </c>
      <c r="H118" s="13">
        <f>IF(E118="","",E118-Assumptions!$B$3)</f>
        <v/>
      </c>
      <c r="I118" s="16" t="n"/>
      <c r="J118" s="19" t="n"/>
      <c r="K118" s="16" t="n"/>
      <c r="L118" s="16" t="n"/>
      <c r="M118" s="22">
        <f>IF(E118="","",IF(L118="Closed","No action - closed",IF(L118="Renewal Signed","File signed renewal",IF(H118&lt;0,"Human check: lease end passed",IF(I118="Pending",IF(F118&lt;=Assumptions!$B$3,"Review renewal now","Review on "&amp;TEXT(F118,"mm/dd/yyyy")),IF(OR(I118="Do Not Renew",I118="Vacate"),IF(G118&lt;=Assumptions!$B$3,"Human check: notice milestone reached","Review notice plan by "&amp;TEXT(G118,"mm/dd/yyyy")),IF(I118="Renew","Prepare or track renewal terms","Confirm decision and next step")))))))</f>
        <v/>
      </c>
      <c r="N118" s="16" t="n"/>
    </row>
    <row r="119" ht="31" customHeight="1">
      <c r="A119" s="16" t="n"/>
      <c r="B119" s="16" t="n"/>
      <c r="C119" s="16" t="n"/>
      <c r="D119" s="29" t="n"/>
      <c r="E119" s="29" t="n"/>
      <c r="F119" s="30">
        <f>IF(E119="","",E119-Assumptions!$B$4)</f>
        <v/>
      </c>
      <c r="G119" s="30">
        <f>IF(E119="","",E119-Assumptions!$B$5)</f>
        <v/>
      </c>
      <c r="H119" s="9">
        <f>IF(E119="","",E119-Assumptions!$B$3)</f>
        <v/>
      </c>
      <c r="I119" s="16" t="n"/>
      <c r="J119" s="19" t="n"/>
      <c r="K119" s="16" t="n"/>
      <c r="L119" s="16" t="n"/>
      <c r="M119" s="20">
        <f>IF(E119="","",IF(L119="Closed","No action - closed",IF(L119="Renewal Signed","File signed renewal",IF(H119&lt;0,"Human check: lease end passed",IF(I119="Pending",IF(F119&lt;=Assumptions!$B$3,"Review renewal now","Review on "&amp;TEXT(F119,"mm/dd/yyyy")),IF(OR(I119="Do Not Renew",I119="Vacate"),IF(G119&lt;=Assumptions!$B$3,"Human check: notice milestone reached","Review notice plan by "&amp;TEXT(G119,"mm/dd/yyyy")),IF(I119="Renew","Prepare or track renewal terms","Confirm decision and next step")))))))</f>
        <v/>
      </c>
      <c r="N119" s="16" t="n"/>
    </row>
    <row r="120" ht="31" customHeight="1">
      <c r="A120" s="16" t="n"/>
      <c r="B120" s="16" t="n"/>
      <c r="C120" s="16" t="n"/>
      <c r="D120" s="29" t="n"/>
      <c r="E120" s="29" t="n"/>
      <c r="F120" s="31">
        <f>IF(E120="","",E120-Assumptions!$B$4)</f>
        <v/>
      </c>
      <c r="G120" s="31">
        <f>IF(E120="","",E120-Assumptions!$B$5)</f>
        <v/>
      </c>
      <c r="H120" s="13">
        <f>IF(E120="","",E120-Assumptions!$B$3)</f>
        <v/>
      </c>
      <c r="I120" s="16" t="n"/>
      <c r="J120" s="19" t="n"/>
      <c r="K120" s="16" t="n"/>
      <c r="L120" s="16" t="n"/>
      <c r="M120" s="22">
        <f>IF(E120="","",IF(L120="Closed","No action - closed",IF(L120="Renewal Signed","File signed renewal",IF(H120&lt;0,"Human check: lease end passed",IF(I120="Pending",IF(F120&lt;=Assumptions!$B$3,"Review renewal now","Review on "&amp;TEXT(F120,"mm/dd/yyyy")),IF(OR(I120="Do Not Renew",I120="Vacate"),IF(G120&lt;=Assumptions!$B$3,"Human check: notice milestone reached","Review notice plan by "&amp;TEXT(G120,"mm/dd/yyyy")),IF(I120="Renew","Prepare or track renewal terms","Confirm decision and next step")))))))</f>
        <v/>
      </c>
      <c r="N120" s="16" t="n"/>
    </row>
    <row r="121" ht="31" customHeight="1">
      <c r="A121" s="16" t="n"/>
      <c r="B121" s="16" t="n"/>
      <c r="C121" s="16" t="n"/>
      <c r="D121" s="29" t="n"/>
      <c r="E121" s="29" t="n"/>
      <c r="F121" s="30">
        <f>IF(E121="","",E121-Assumptions!$B$4)</f>
        <v/>
      </c>
      <c r="G121" s="30">
        <f>IF(E121="","",E121-Assumptions!$B$5)</f>
        <v/>
      </c>
      <c r="H121" s="9">
        <f>IF(E121="","",E121-Assumptions!$B$3)</f>
        <v/>
      </c>
      <c r="I121" s="16" t="n"/>
      <c r="J121" s="19" t="n"/>
      <c r="K121" s="16" t="n"/>
      <c r="L121" s="16" t="n"/>
      <c r="M121" s="20">
        <f>IF(E121="","",IF(L121="Closed","No action - closed",IF(L121="Renewal Signed","File signed renewal",IF(H121&lt;0,"Human check: lease end passed",IF(I121="Pending",IF(F121&lt;=Assumptions!$B$3,"Review renewal now","Review on "&amp;TEXT(F121,"mm/dd/yyyy")),IF(OR(I121="Do Not Renew",I121="Vacate"),IF(G121&lt;=Assumptions!$B$3,"Human check: notice milestone reached","Review notice plan by "&amp;TEXT(G121,"mm/dd/yyyy")),IF(I121="Renew","Prepare or track renewal terms","Confirm decision and next step")))))))</f>
        <v/>
      </c>
      <c r="N121" s="16" t="n"/>
    </row>
    <row r="122" ht="31" customHeight="1">
      <c r="A122" s="16" t="n"/>
      <c r="B122" s="16" t="n"/>
      <c r="C122" s="16" t="n"/>
      <c r="D122" s="29" t="n"/>
      <c r="E122" s="29" t="n"/>
      <c r="F122" s="31">
        <f>IF(E122="","",E122-Assumptions!$B$4)</f>
        <v/>
      </c>
      <c r="G122" s="31">
        <f>IF(E122="","",E122-Assumptions!$B$5)</f>
        <v/>
      </c>
      <c r="H122" s="13">
        <f>IF(E122="","",E122-Assumptions!$B$3)</f>
        <v/>
      </c>
      <c r="I122" s="16" t="n"/>
      <c r="J122" s="19" t="n"/>
      <c r="K122" s="16" t="n"/>
      <c r="L122" s="16" t="n"/>
      <c r="M122" s="22">
        <f>IF(E122="","",IF(L122="Closed","No action - closed",IF(L122="Renewal Signed","File signed renewal",IF(H122&lt;0,"Human check: lease end passed",IF(I122="Pending",IF(F122&lt;=Assumptions!$B$3,"Review renewal now","Review on "&amp;TEXT(F122,"mm/dd/yyyy")),IF(OR(I122="Do Not Renew",I122="Vacate"),IF(G122&lt;=Assumptions!$B$3,"Human check: notice milestone reached","Review notice plan by "&amp;TEXT(G122,"mm/dd/yyyy")),IF(I122="Renew","Prepare or track renewal terms","Confirm decision and next step")))))))</f>
        <v/>
      </c>
      <c r="N122" s="16" t="n"/>
    </row>
    <row r="123" ht="31" customHeight="1">
      <c r="A123" s="16" t="n"/>
      <c r="B123" s="16" t="n"/>
      <c r="C123" s="16" t="n"/>
      <c r="D123" s="29" t="n"/>
      <c r="E123" s="29" t="n"/>
      <c r="F123" s="30">
        <f>IF(E123="","",E123-Assumptions!$B$4)</f>
        <v/>
      </c>
      <c r="G123" s="30">
        <f>IF(E123="","",E123-Assumptions!$B$5)</f>
        <v/>
      </c>
      <c r="H123" s="9">
        <f>IF(E123="","",E123-Assumptions!$B$3)</f>
        <v/>
      </c>
      <c r="I123" s="16" t="n"/>
      <c r="J123" s="19" t="n"/>
      <c r="K123" s="16" t="n"/>
      <c r="L123" s="16" t="n"/>
      <c r="M123" s="20">
        <f>IF(E123="","",IF(L123="Closed","No action - closed",IF(L123="Renewal Signed","File signed renewal",IF(H123&lt;0,"Human check: lease end passed",IF(I123="Pending",IF(F123&lt;=Assumptions!$B$3,"Review renewal now","Review on "&amp;TEXT(F123,"mm/dd/yyyy")),IF(OR(I123="Do Not Renew",I123="Vacate"),IF(G123&lt;=Assumptions!$B$3,"Human check: notice milestone reached","Review notice plan by "&amp;TEXT(G123,"mm/dd/yyyy")),IF(I123="Renew","Prepare or track renewal terms","Confirm decision and next step")))))))</f>
        <v/>
      </c>
      <c r="N123" s="16" t="n"/>
    </row>
    <row r="124" ht="31" customHeight="1">
      <c r="A124" s="16" t="n"/>
      <c r="B124" s="16" t="n"/>
      <c r="C124" s="16" t="n"/>
      <c r="D124" s="29" t="n"/>
      <c r="E124" s="29" t="n"/>
      <c r="F124" s="31">
        <f>IF(E124="","",E124-Assumptions!$B$4)</f>
        <v/>
      </c>
      <c r="G124" s="31">
        <f>IF(E124="","",E124-Assumptions!$B$5)</f>
        <v/>
      </c>
      <c r="H124" s="13">
        <f>IF(E124="","",E124-Assumptions!$B$3)</f>
        <v/>
      </c>
      <c r="I124" s="16" t="n"/>
      <c r="J124" s="19" t="n"/>
      <c r="K124" s="16" t="n"/>
      <c r="L124" s="16" t="n"/>
      <c r="M124" s="22">
        <f>IF(E124="","",IF(L124="Closed","No action - closed",IF(L124="Renewal Signed","File signed renewal",IF(H124&lt;0,"Human check: lease end passed",IF(I124="Pending",IF(F124&lt;=Assumptions!$B$3,"Review renewal now","Review on "&amp;TEXT(F124,"mm/dd/yyyy")),IF(OR(I124="Do Not Renew",I124="Vacate"),IF(G124&lt;=Assumptions!$B$3,"Human check: notice milestone reached","Review notice plan by "&amp;TEXT(G124,"mm/dd/yyyy")),IF(I124="Renew","Prepare or track renewal terms","Confirm decision and next step")))))))</f>
        <v/>
      </c>
      <c r="N124" s="16" t="n"/>
    </row>
  </sheetData>
  <autoFilter ref="A4:N124"/>
  <mergeCells count="1">
    <mergeCell ref="A1:N1"/>
  </mergeCells>
  <conditionalFormatting sqref="A5:N124">
    <cfRule type="expression" priority="1" dxfId="1" stopIfTrue="1">
      <formula>AND($E5&lt;&gt;"",$L5="Renewal Signed")</formula>
    </cfRule>
    <cfRule type="expression" priority="2" dxfId="0" stopIfTrue="1">
      <formula>AND($E5&lt;&gt;"",$H5&lt;0,$L5&lt;&gt;"Closed")</formula>
    </cfRule>
    <cfRule type="expression" priority="3" dxfId="2" stopIfTrue="1">
      <formula>AND($E5&lt;&gt;"",$H5&gt;=0,$H5&lt;=Assumptions!$B$7,$L5&lt;&gt;"Closed",$L5&lt;&gt;"Renewal Signed")</formula>
    </cfRule>
  </conditionalFormatting>
  <dataValidations count="6">
    <dataValidation sqref="D5:D124" showDropDown="0" showInputMessage="1" showErrorMessage="1" allowBlank="0" errorTitle="Invalid lease start date" error="Enter a valid date or clear the cell." promptTitle="Enter a lease start date" prompt="Enter a valid date or leave the cell blank." type="custom" errorStyle="stop">
      <formula1>OR(D5="",ISNUMBER(D5))</formula1>
    </dataValidation>
    <dataValidation sqref="E5:E124" showDropDown="0" showInputMessage="1" showErrorMessage="1" allowBlank="0" errorTitle="Invalid lease end date" error="Enter a valid lease end date on or after the lease start date." promptTitle="Enter a lease end date" prompt="The lease end date must be on or after the lease start date." type="custom" errorStyle="stop">
      <formula1>OR(E5="",AND(ISNUMBER(E5),ISNUMBER(D5),E5&gt;=D5))</formula1>
    </dataValidation>
    <dataValidation sqref="I5:I124" showDropDown="0" showInputMessage="1" showErrorMessage="1" allowBlank="0" errorTitle="Decision not listed" error="Select a value from the renewal decision list." promptTitle="Select a renewal decision" prompt="Choose a decision from the editable Assumptions list." type="list" errorStyle="stop">
      <formula1>=INDIRECT("Assumptions!$D$3:$D$8")</formula1>
    </dataValidation>
    <dataValidation sqref="J5:J124" showDropDown="0" showInputMessage="1" showErrorMessage="1" allowBlank="0" errorTitle="Invalid amount" error="Enter zero or a positive decimal amount." promptTitle="Enter a proposed monthly rent" prompt="Enter zero or a positive dollar amount, or leave blank." type="decimal" errorStyle="stop" operator="greaterThanOrEqual">
      <formula1>0</formula1>
    </dataValidation>
    <dataValidation sqref="K5:K124" showDropDown="0" showInputMessage="1" showErrorMessage="1" allowBlank="0" errorTitle="Responsibility not listed" error="Select a value from the responsibility list." promptTitle="Select responsibility" prompt="Choose a responsibility from the editable Assumptions list." type="list" errorStyle="stop">
      <formula1>=INDIRECT("Assumptions!$F$3:$F$6")</formula1>
    </dataValidation>
    <dataValidation sqref="L5:L124" showDropDown="0" showInputMessage="1" showErrorMessage="1" allowBlank="0" errorTitle="Status not listed" error="Select a value from the status list." promptTitle="Select a status" prompt="Choose a status from the editable Assumptions list." type="list" errorStyle="stop">
      <formula1>=INDIRECT("Assumptions!$E$3:$E$9")</formula1>
    </dataValidation>
  </dataValidations>
  <pageMargins left="0.25" right="0.25" top="0.5" bottom="0.5" header="0.2" footer="0.2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F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52" customWidth="1" min="3" max="3"/>
    <col width="21" customWidth="1" min="4" max="4"/>
    <col width="22" customWidth="1" min="5" max="5"/>
    <col width="22" customWidth="1" min="6" max="6"/>
  </cols>
  <sheetData>
    <row r="1" ht="28" customHeight="1">
      <c r="A1" s="1" t="inlineStr">
        <is>
          <t>Lease Renewal Calendar Assumptions</t>
        </is>
      </c>
    </row>
    <row r="2">
      <c r="A2" s="23" t="inlineStr">
        <is>
          <t>Setting</t>
        </is>
      </c>
      <c r="B2" s="23" t="inlineStr">
        <is>
          <t>Value</t>
        </is>
      </c>
      <c r="C2" s="23" t="inlineStr">
        <is>
          <t>Planning Use</t>
        </is>
      </c>
      <c r="D2" s="23" t="inlineStr">
        <is>
          <t>Decision Choice</t>
        </is>
      </c>
      <c r="E2" s="23" t="inlineStr">
        <is>
          <t>Status Choice</t>
        </is>
      </c>
      <c r="F2" s="23" t="inlineStr">
        <is>
          <t>Responsibility Choice</t>
        </is>
      </c>
    </row>
    <row r="3" ht="32" customHeight="1">
      <c r="A3" s="20" t="inlineStr">
        <is>
          <t>As-of date</t>
        </is>
      </c>
      <c r="B3" s="32" t="n">
        <v>46275</v>
      </c>
      <c r="C3" s="20" t="inlineStr">
        <is>
          <t>Update for each review session.</t>
        </is>
      </c>
      <c r="D3" s="16" t="inlineStr">
        <is>
          <t>Pending</t>
        </is>
      </c>
      <c r="E3" s="16" t="inlineStr">
        <is>
          <t>Active</t>
        </is>
      </c>
      <c r="F3" s="16" t="inlineStr">
        <is>
          <t>Manager</t>
        </is>
      </c>
    </row>
    <row r="4" ht="32" customHeight="1">
      <c r="A4" s="22" t="inlineStr">
        <is>
          <t>Internal review lead days</t>
        </is>
      </c>
      <c r="B4" s="25" t="n">
        <v>120</v>
      </c>
      <c r="C4" s="22" t="inlineStr">
        <is>
          <t>Planning lead time before the lease end date.</t>
        </is>
      </c>
      <c r="D4" s="16" t="inlineStr">
        <is>
          <t>Renew</t>
        </is>
      </c>
      <c r="E4" s="16" t="inlineStr">
        <is>
          <t>Review Needed</t>
        </is>
      </c>
      <c r="F4" s="16" t="inlineStr">
        <is>
          <t>Owner</t>
        </is>
      </c>
    </row>
    <row r="5" ht="32" customHeight="1">
      <c r="A5" s="20" t="inlineStr">
        <is>
          <t>Notice milestone lead days</t>
        </is>
      </c>
      <c r="B5" s="25" t="n">
        <v>60</v>
      </c>
      <c r="C5" s="20" t="inlineStr">
        <is>
          <t>Internal prompt only; verify the lease and applicable requirements.</t>
        </is>
      </c>
      <c r="D5" s="16" t="inlineStr">
        <is>
          <t>Do Not Renew</t>
        </is>
      </c>
      <c r="E5" s="16" t="inlineStr">
        <is>
          <t>Offer Pending</t>
        </is>
      </c>
      <c r="F5" s="16" t="inlineStr">
        <is>
          <t>Leasing Team</t>
        </is>
      </c>
    </row>
    <row r="6" ht="32" customHeight="1">
      <c r="A6" s="22" t="inlineStr">
        <is>
          <t>Planning window days</t>
        </is>
      </c>
      <c r="B6" s="25" t="n">
        <v>90</v>
      </c>
      <c r="C6" s="22" t="inlineStr">
        <is>
          <t>Forward-looking window used on Summary.</t>
        </is>
      </c>
      <c r="D6" s="16" t="inlineStr">
        <is>
          <t>Month-to-Month</t>
        </is>
      </c>
      <c r="E6" s="16" t="inlineStr">
        <is>
          <t>Notice Pending</t>
        </is>
      </c>
      <c r="F6" s="16" t="inlineStr">
        <is>
          <t>Resident Liaison</t>
        </is>
      </c>
    </row>
    <row r="7" ht="32" customHeight="1">
      <c r="A7" s="20" t="inlineStr">
        <is>
          <t>Urgent window days</t>
        </is>
      </c>
      <c r="B7" s="25" t="n">
        <v>30</v>
      </c>
      <c r="C7" s="20" t="inlineStr">
        <is>
          <t>Short-term window used on Summary.</t>
        </is>
      </c>
      <c r="D7" s="16" t="inlineStr">
        <is>
          <t>Vacate</t>
        </is>
      </c>
      <c r="E7" s="16" t="inlineStr">
        <is>
          <t>Renewal Signed</t>
        </is>
      </c>
      <c r="F7" s="16" t="n"/>
    </row>
    <row r="8" ht="32" customHeight="1">
      <c r="A8" s="22" t="n"/>
      <c r="B8" s="22" t="n"/>
      <c r="C8" s="22" t="n"/>
      <c r="D8" s="16" t="inlineStr">
        <is>
          <t>Hold</t>
        </is>
      </c>
      <c r="E8" s="16" t="inlineStr">
        <is>
          <t>Move-Out Planned</t>
        </is>
      </c>
      <c r="F8" s="16" t="n"/>
    </row>
    <row r="9" ht="32" customHeight="1">
      <c r="A9" s="20" t="n"/>
      <c r="B9" s="20" t="n"/>
      <c r="C9" s="20" t="n"/>
      <c r="D9" s="16" t="n"/>
      <c r="E9" s="16" t="inlineStr">
        <is>
          <t>Closed</t>
        </is>
      </c>
      <c r="F9" s="16" t="n"/>
    </row>
  </sheetData>
  <autoFilter ref="A2:F9"/>
  <mergeCells count="1">
    <mergeCell ref="A1:F1"/>
  </mergeCells>
  <dataValidations count="2">
    <dataValidation sqref="B3" showDropDown="0" showInputMessage="1" showErrorMessage="1" allowBlank="0" errorTitle="Date required" error="Enter a valid date." promptTitle="Enter an as-of date" prompt="Enter a valid date for the current review session." type="custom" errorStyle="stop">
      <formula1>OR(B3="",ISNUMBER(B3))</formula1>
    </dataValidation>
    <dataValidation sqref="B4:B7" showDropDown="0" showInputMessage="1" showErrorMessage="1" allowBlank="0" errorTitle="Invalid number of days" error="Use zero or a positive whole number." promptTitle="Enter whole days" prompt="Enter zero or a positive whole number." type="whole" errorStyle="stop" operator="greaterThanOrEqual">
      <formula1>0</formula1>
    </dataValidation>
  </dataValidations>
  <pageMargins left="0.25" right="0.25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Rental Operations</dc:creator>
  <dc:title xmlns:dc="http://purl.org/dc/elements/1.1/">Lease Renewal Calendar Spreadsheet</dc:title>
  <dc:subject xmlns:dc="http://purl.org/dc/elements/1.1/">Internal residential lease renewal planning</dc:subject>
  <dcterms:created xmlns:dcterms="http://purl.org/dc/terms/" xmlns:xsi="http://www.w3.org/2001/XMLSchema-instance" xsi:type="dcterms:W3CDTF">2026-09-10T23:28:58Z</dcterms:created>
  <dcterms:modified xmlns:dcterms="http://purl.org/dc/terms/" xmlns:xsi="http://www.w3.org/2001/XMLSchema-instance" xsi:type="dcterms:W3CDTF">2026-09-10T23:28:59+00:00Z</dcterms:modified>
</cp:coreProperties>
</file>