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se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'Lease Tracker'!$A$4:$N$104</definedName>
    <definedName name="_xlnm._FilterDatabase" localSheetId="2" hidden="1">'Assumptions'!$A$4:$E$8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45F"/>
      <sz val="9"/>
    </font>
    <font>
      <name val="Calibri"/>
      <b val="1"/>
      <color rgb="00FFFFFF"/>
      <sz val="10"/>
    </font>
    <font>
      <name val="Calibri"/>
      <color rgb="00243238"/>
      <sz val="10"/>
    </font>
    <font>
      <name val="Calibri"/>
      <b val="1"/>
      <color rgb="00243238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164" fontId="2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243238"/>
        <sz val="10"/>
      </font>
      <fill>
        <patternFill patternType="solid">
          <fgColor rgb="00F8D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60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24" customWidth="1" min="4" max="4"/>
    <col width="14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Lease Signing Tracker Summary</t>
        </is>
      </c>
      <c r="B1" s="23" t="n"/>
      <c r="C1" s="23" t="n"/>
      <c r="D1" s="23" t="n"/>
      <c r="E1" s="23" t="n"/>
      <c r="F1" s="23" t="n"/>
      <c r="G1" s="23" t="n"/>
      <c r="H1" s="24" t="n"/>
    </row>
    <row r="2" ht="20" customHeight="1">
      <c r="A2" s="2" t="inlineStr">
        <is>
          <t>As of</t>
        </is>
      </c>
      <c r="B2" s="3">
        <f>TODAY()</f>
        <v/>
      </c>
      <c r="C2" s="2" t="n"/>
      <c r="D2" s="2" t="inlineStr">
        <is>
          <t>Source</t>
        </is>
      </c>
      <c r="E2" s="2" t="inlineStr">
        <is>
          <t>Lease Tracker entries</t>
        </is>
      </c>
      <c r="F2" s="2" t="n"/>
      <c r="G2" s="2" t="n"/>
      <c r="H2" s="2" t="n"/>
    </row>
    <row r="3" ht="7" customHeight="1"/>
    <row r="4" ht="24" customHeight="1">
      <c r="A4" s="4" t="inlineStr">
        <is>
          <t>Indicator</t>
        </is>
      </c>
      <c r="B4" s="4" t="inlineStr">
        <is>
          <t>Calculated Value</t>
        </is>
      </c>
      <c r="D4" s="4" t="inlineStr">
        <is>
          <t>Signing Stage</t>
        </is>
      </c>
      <c r="E4" s="4" t="inlineStr">
        <is>
          <t>Record Count</t>
        </is>
      </c>
    </row>
    <row r="5" ht="22" customHeight="1">
      <c r="A5" s="5" t="inlineStr">
        <is>
          <t>Records entered</t>
        </is>
      </c>
      <c r="B5" s="6">
        <f>COUNTIF('Lease Tracker'!$L$5:$L$104,"?*")</f>
        <v/>
      </c>
      <c r="D5" s="5" t="inlineStr">
        <is>
          <t>Incomplete</t>
        </is>
      </c>
      <c r="E5" s="7">
        <f>COUNTIF('Lease Tracker'!$L$5:$L$104,"Record incomplete")</f>
        <v/>
      </c>
    </row>
    <row r="6" ht="22" customHeight="1">
      <c r="A6" s="8" t="inlineStr">
        <is>
          <t>Completed records</t>
        </is>
      </c>
      <c r="B6" s="9">
        <f>COUNTIF('Lease Tracker'!$L$5:$L$104,"Complete")</f>
        <v/>
      </c>
      <c r="D6" s="8" t="inlineStr">
        <is>
          <t>Not sent</t>
        </is>
      </c>
      <c r="E6" s="10">
        <f>COUNTIF('Lease Tracker'!$L$5:$L$104,"Not sent")</f>
        <v/>
      </c>
    </row>
    <row r="7" ht="22" customHeight="1">
      <c r="A7" s="5" t="inlineStr">
        <is>
          <t>Open records</t>
        </is>
      </c>
      <c r="B7" s="6">
        <f>IFERROR($B$5-$B$6,"")</f>
        <v/>
      </c>
      <c r="D7" s="5" t="inlineStr">
        <is>
          <t>Awaiting resident</t>
        </is>
      </c>
      <c r="E7" s="7">
        <f>COUNTIF('Lease Tracker'!$L$5:$L$104,"Awaiting resident")</f>
        <v/>
      </c>
    </row>
    <row r="8" ht="22" customHeight="1">
      <c r="A8" s="8" t="inlineStr">
        <is>
          <t>Completion rate</t>
        </is>
      </c>
      <c r="B8" s="11">
        <f>IFERROR($B$6/$B$5,"")</f>
        <v/>
      </c>
      <c r="D8" s="8" t="inlineStr">
        <is>
          <t>Awaiting counter</t>
        </is>
      </c>
      <c r="E8" s="10">
        <f>COUNTIF('Lease Tracker'!$L$5:$L$104,"Awaiting countersignature")</f>
        <v/>
      </c>
    </row>
    <row r="9" ht="22" customHeight="1">
      <c r="A9" s="5" t="inlineStr">
        <is>
          <t>Average days to complete</t>
        </is>
      </c>
      <c r="B9" s="12">
        <f>IFERROR(AVERAGEIF('Lease Tracker'!$L$5:$L$104,"Complete",'Lease Tracker'!$J$5:$J$104),"")</f>
        <v/>
      </c>
      <c r="D9" s="5" t="inlineStr">
        <is>
          <t>Copy due</t>
        </is>
      </c>
      <c r="E9" s="7">
        <f>COUNTIF('Lease Tracker'!$L$5:$L$104,"Copy due")</f>
        <v/>
      </c>
    </row>
    <row r="10" ht="22" customHeight="1">
      <c r="A10" s="8" t="inlineStr">
        <is>
          <t>Open records over target</t>
        </is>
      </c>
      <c r="B10" s="9">
        <f>COUNTIFS('Lease Tracker'!$J$5:$J$104,"&gt;"&amp;Assumptions!$B$5,'Lease Tracker'!$L$5:$L$104,"&lt;&gt;Complete")</f>
        <v/>
      </c>
      <c r="D10" s="8" t="inlineStr">
        <is>
          <t>Complete</t>
        </is>
      </c>
      <c r="E10" s="10">
        <f>COUNTIF('Lease Tracker'!$L$5:$L$104,"Complete")</f>
        <v/>
      </c>
    </row>
    <row r="11" ht="22" customHeight="1">
      <c r="A11" s="5" t="inlineStr">
        <is>
          <t>Records needing a check</t>
        </is>
      </c>
      <c r="B11" s="6">
        <f>COUNTIF('Lease Tracker'!$M$5:$M$104,"Check:*")</f>
        <v/>
      </c>
    </row>
    <row r="12" ht="22" customHeight="1">
      <c r="A12" s="8" t="inlineStr">
        <is>
          <t>Open starts within horizon</t>
        </is>
      </c>
      <c r="B12" s="9">
        <f>COUNTIFS('Lease Tracker'!$D$5:$D$104,"&gt;="&amp;TODAY(),'Lease Tracker'!$D$5:$D$104,"&lt;="&amp;TODAY()+Assumptions!$B$7,'Lease Tracker'!$L$5:$L$104,"&lt;&gt;Complete",'Lease Tracker'!$L$5:$L$104,"?*")</f>
        <v/>
      </c>
    </row>
  </sheetData>
  <mergeCells count="1">
    <mergeCell ref="A1:H1"/>
  </mergeCells>
  <conditionalFormatting sqref="B6">
    <cfRule type="expression" priority="1" dxfId="0">
      <formula>$B$6&gt;0</formula>
    </cfRule>
  </conditionalFormatting>
  <conditionalFormatting sqref="B11">
    <cfRule type="expression" priority="2" dxfId="1">
      <formula>$B$11&gt;0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28" customWidth="1" min="3" max="3"/>
    <col width="15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1" customWidth="1" min="10" max="10"/>
    <col width="20" customWidth="1" min="11" max="11"/>
    <col width="25" customWidth="1" min="12" max="12"/>
    <col width="35" customWidth="1" min="13" max="13"/>
    <col width="40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Lease Signing Tracker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 ht="20" customHeight="1">
      <c r="A2" s="2" t="inlineStr">
        <is>
          <t>Yellow cells are editable.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inlineStr">
        <is>
          <t>Alerts require human review.</t>
        </is>
      </c>
      <c r="L2" s="2" t="n"/>
      <c r="M2" s="2" t="n"/>
      <c r="N2" s="2" t="n"/>
    </row>
    <row r="3" ht="7" customHeight="1"/>
    <row r="4" ht="34" customHeight="1">
      <c r="A4" s="4" t="inlineStr">
        <is>
          <t>Property</t>
        </is>
      </c>
      <c r="B4" s="4" t="inlineStr">
        <is>
          <t>Unit</t>
        </is>
      </c>
      <c r="C4" s="4" t="inlineStr">
        <is>
          <t>Tenancy</t>
        </is>
      </c>
      <c r="D4" s="4" t="inlineStr">
        <is>
          <t>Lease Start</t>
        </is>
      </c>
      <c r="E4" s="4" t="inlineStr">
        <is>
          <t>Documents Sent</t>
        </is>
      </c>
      <c r="F4" s="4" t="inlineStr">
        <is>
          <t>Resident Signed</t>
        </is>
      </c>
      <c r="G4" s="4" t="inlineStr">
        <is>
          <t>Countersigned</t>
        </is>
      </c>
      <c r="H4" s="4" t="inlineStr">
        <is>
          <t>Copy Delivered</t>
        </is>
      </c>
      <c r="I4" s="4" t="inlineStr">
        <is>
          <t>Completion Date</t>
        </is>
      </c>
      <c r="J4" s="4" t="inlineStr">
        <is>
          <t>Days Open</t>
        </is>
      </c>
      <c r="K4" s="4" t="inlineStr">
        <is>
          <t>Responsibility</t>
        </is>
      </c>
      <c r="L4" s="4" t="inlineStr">
        <is>
          <t>Status</t>
        </is>
      </c>
      <c r="M4" s="4" t="inlineStr">
        <is>
          <t>Follow-Up Check</t>
        </is>
      </c>
      <c r="N4" s="4" t="inlineStr">
        <is>
          <t>Description / Notes</t>
        </is>
      </c>
    </row>
    <row r="5" ht="28" customHeight="1">
      <c r="A5" s="13" t="inlineStr">
        <is>
          <t>Fictional Juniper House</t>
        </is>
      </c>
      <c r="B5" s="13" t="inlineStr">
        <is>
          <t>Fictional Unit A1</t>
        </is>
      </c>
      <c r="C5" s="13" t="inlineStr">
        <is>
          <t>Avery Quill (Fictional)</t>
        </is>
      </c>
      <c r="D5" s="14" t="n">
        <v>46290</v>
      </c>
      <c r="E5" s="14" t="n">
        <v>46255</v>
      </c>
      <c r="F5" s="14" t="n">
        <v>46257</v>
      </c>
      <c r="G5" s="14" t="n">
        <v>46258</v>
      </c>
      <c r="H5" s="14" t="n">
        <v>46259</v>
      </c>
      <c r="I5" s="15">
        <f>IF(COUNTA($A5:$H5,$K5,$N5)=0,"",IF(AND($E5&lt;&gt;"",$F5&lt;&gt;"",$G5&lt;&gt;"",$H5&lt;&gt;""),IFERROR(MAX($E5:$H5),""),""))</f>
        <v/>
      </c>
      <c r="J5" s="7">
        <f>IF(COUNTA($A5:$H5,$K5,$N5)=0,"",IF($E5="","",IFERROR(IF($I5&lt;&gt;"",$I5-$E5,MAX(0,TODAY()-$E5)),"")))</f>
        <v/>
      </c>
      <c r="K5" s="16" t="inlineStr">
        <is>
          <t>Property Manager</t>
        </is>
      </c>
      <c r="L5" s="17">
        <f>IF(COUNTA($A5:$H5,$K5,$N5)=0,"",IF(OR($A5="",$B5="",$C5=""),"Record incomplete",IF($E5="","Not sent",IF($F5="","Awaiting resident",IF($G5="","Awaiting countersignature",IF($H5="","Copy due","Complete"))))))</f>
        <v/>
      </c>
      <c r="M5" s="17">
        <f>IF(COUNTA($A5:$H5,$K5,$N5)=0,"",IF(OR($A5="",$B5="",$C5=""),"Check: add property, unit, or tenancy",IF(OR(AND($F5&lt;&gt;"",$E5=""),AND($G5&lt;&gt;"",$F5=""),AND($H5&lt;&gt;"",$G5=""),AND($E5&lt;&gt;"",$F5&lt;&gt;"",$F5&lt;$E5),AND($F5&lt;&gt;"",$G5&lt;&gt;"",$G5&lt;$F5),AND($G5&lt;&gt;"",$H5&lt;&gt;"",$H5&lt;$G5)),"Check: milestone sequence",IF($L5="Complete","",IF($E5="","Check: send documents",IF(AND($L5="Awaiting resident",TODAY()-$E5&gt;Assumptions!$B$6),"Check: resident signature overdue",IF(AND($L5="Awaiting countersignature",TODAY()-$F5&gt;Assumptions!$B$6),"Check: countersignature overdue",IF(AND($L5="Copy due",TODAY()-$G5&gt;Assumptions!$B$6),"Check: deliver copy",IF($J5&gt;Assumptions!$B$5,"Check: timeline over target","On track")))))))))</f>
        <v/>
      </c>
      <c r="N5" s="13" t="inlineStr">
        <is>
          <t>Fictional new-lease packet completed before the planned start.</t>
        </is>
      </c>
      <c r="P5">
        <f>Assumptions!$D$5</f>
        <v/>
      </c>
    </row>
    <row r="6" ht="28" customHeight="1">
      <c r="A6" s="13" t="inlineStr">
        <is>
          <t>Fictional Copper Kite Court</t>
        </is>
      </c>
      <c r="B6" s="13" t="inlineStr">
        <is>
          <t>Fictional Unit B2</t>
        </is>
      </c>
      <c r="C6" s="13" t="inlineStr">
        <is>
          <t>Rowan Fable (Fictional)</t>
        </is>
      </c>
      <c r="D6" s="14" t="n">
        <v>46282</v>
      </c>
      <c r="E6" s="14" t="n">
        <v>46271</v>
      </c>
      <c r="F6" s="14" t="n"/>
      <c r="G6" s="14" t="n"/>
      <c r="H6" s="14" t="n"/>
      <c r="I6" s="18">
        <f>IF(COUNTA($A6:$H6,$K6,$N6)=0,"",IF(AND($E6&lt;&gt;"",$F6&lt;&gt;"",$G6&lt;&gt;"",$H6&lt;&gt;""),IFERROR(MAX($E6:$H6),""),""))</f>
        <v/>
      </c>
      <c r="J6" s="10">
        <f>IF(COUNTA($A6:$H6,$K6,$N6)=0,"",IF($E6="","",IFERROR(IF($I6&lt;&gt;"",$I6-$E6,MAX(0,TODAY()-$E6)),"")))</f>
        <v/>
      </c>
      <c r="K6" s="16" t="inlineStr">
        <is>
          <t>Resident</t>
        </is>
      </c>
      <c r="L6" s="19">
        <f>IF(COUNTA($A6:$H6,$K6,$N6)=0,"",IF(OR($A6="",$B6="",$C6=""),"Record incomplete",IF($E6="","Not sent",IF($F6="","Awaiting resident",IF($G6="","Awaiting countersignature",IF($H6="","Copy due","Complete"))))))</f>
        <v/>
      </c>
      <c r="M6" s="19">
        <f>IF(COUNTA($A6:$H6,$K6,$N6)=0,"",IF(OR($A6="",$B6="",$C6=""),"Check: add property, unit, or tenancy",IF(OR(AND($F6&lt;&gt;"",$E6=""),AND($G6&lt;&gt;"",$F6=""),AND($H6&lt;&gt;"",$G6=""),AND($E6&lt;&gt;"",$F6&lt;&gt;"",$F6&lt;$E6),AND($F6&lt;&gt;"",$G6&lt;&gt;"",$G6&lt;$F6),AND($G6&lt;&gt;"",$H6&lt;&gt;"",$H6&lt;$G6)),"Check: milestone sequence",IF($L6="Complete","",IF($E6="","Check: send documents",IF(AND($L6="Awaiting resident",TODAY()-$E6&gt;Assumptions!$B$6),"Check: resident signature overdue",IF(AND($L6="Awaiting countersignature",TODAY()-$F6&gt;Assumptions!$B$6),"Check: countersignature overdue",IF(AND($L6="Copy due",TODAY()-$G6&gt;Assumptions!$B$6),"Check: deliver copy",IF($J6&gt;Assumptions!$B$5,"Check: timeline over target","On track")))))))))</f>
        <v/>
      </c>
      <c r="N6" s="13" t="inlineStr">
        <is>
          <t>Fictional resident signature follow-up.</t>
        </is>
      </c>
      <c r="P6">
        <f>Assumptions!$D$6</f>
        <v/>
      </c>
    </row>
    <row r="7" ht="28" customHeight="1">
      <c r="A7" s="13" t="inlineStr">
        <is>
          <t>Fictional Paper Birch Lodge</t>
        </is>
      </c>
      <c r="B7" s="13" t="inlineStr">
        <is>
          <t>Fictional Unit C3</t>
        </is>
      </c>
      <c r="C7" s="13" t="inlineStr">
        <is>
          <t>Indigo Vale (Fictional)</t>
        </is>
      </c>
      <c r="D7" s="14" t="n">
        <v>46287</v>
      </c>
      <c r="E7" s="14" t="n">
        <v>46269</v>
      </c>
      <c r="F7" s="14" t="n">
        <v>46271</v>
      </c>
      <c r="G7" s="14" t="n"/>
      <c r="H7" s="14" t="n"/>
      <c r="I7" s="15">
        <f>IF(COUNTA($A7:$H7,$K7,$N7)=0,"",IF(AND($E7&lt;&gt;"",$F7&lt;&gt;"",$G7&lt;&gt;"",$H7&lt;&gt;""),IFERROR(MAX($E7:$H7),""),""))</f>
        <v/>
      </c>
      <c r="J7" s="7">
        <f>IF(COUNTA($A7:$H7,$K7,$N7)=0,"",IF($E7="","",IFERROR(IF($I7&lt;&gt;"",$I7-$E7,MAX(0,TODAY()-$E7)),"")))</f>
        <v/>
      </c>
      <c r="K7" s="16" t="inlineStr">
        <is>
          <t>Owner</t>
        </is>
      </c>
      <c r="L7" s="17">
        <f>IF(COUNTA($A7:$H7,$K7,$N7)=0,"",IF(OR($A7="",$B7="",$C7=""),"Record incomplete",IF($E7="","Not sent",IF($F7="","Awaiting resident",IF($G7="","Awaiting countersignature",IF($H7="","Copy due","Complete"))))))</f>
        <v/>
      </c>
      <c r="M7" s="17">
        <f>IF(COUNTA($A7:$H7,$K7,$N7)=0,"",IF(OR($A7="",$B7="",$C7=""),"Check: add property, unit, or tenancy",IF(OR(AND($F7&lt;&gt;"",$E7=""),AND($G7&lt;&gt;"",$F7=""),AND($H7&lt;&gt;"",$G7=""),AND($E7&lt;&gt;"",$F7&lt;&gt;"",$F7&lt;$E7),AND($F7&lt;&gt;"",$G7&lt;&gt;"",$G7&lt;$F7),AND($G7&lt;&gt;"",$H7&lt;&gt;"",$H7&lt;$G7)),"Check: milestone sequence",IF($L7="Complete","",IF($E7="","Check: send documents",IF(AND($L7="Awaiting resident",TODAY()-$E7&gt;Assumptions!$B$6),"Check: resident signature overdue",IF(AND($L7="Awaiting countersignature",TODAY()-$F7&gt;Assumptions!$B$6),"Check: countersignature overdue",IF(AND($L7="Copy due",TODAY()-$G7&gt;Assumptions!$B$6),"Check: deliver copy",IF($J7&gt;Assumptions!$B$5,"Check: timeline over target","On track")))))))))</f>
        <v/>
      </c>
      <c r="N7" s="13" t="inlineStr">
        <is>
          <t>Fictional renewal awaiting countersignature.</t>
        </is>
      </c>
      <c r="P7">
        <f>Assumptions!$D$7</f>
        <v/>
      </c>
    </row>
    <row r="8" ht="28" customHeight="1">
      <c r="A8" s="13" t="inlineStr">
        <is>
          <t>Fictional Moonlit Harbor Flats</t>
        </is>
      </c>
      <c r="B8" s="13" t="inlineStr">
        <is>
          <t>Fictional Unit D4</t>
        </is>
      </c>
      <c r="C8" s="13" t="inlineStr">
        <is>
          <t>Casey Larkspur (Fictional)</t>
        </is>
      </c>
      <c r="D8" s="14" t="n">
        <v>46280</v>
      </c>
      <c r="E8" s="14" t="n">
        <v>46267</v>
      </c>
      <c r="F8" s="14" t="n">
        <v>46268</v>
      </c>
      <c r="G8" s="14" t="n">
        <v>46270</v>
      </c>
      <c r="H8" s="14" t="n"/>
      <c r="I8" s="18">
        <f>IF(COUNTA($A8:$H8,$K8,$N8)=0,"",IF(AND($E8&lt;&gt;"",$F8&lt;&gt;"",$G8&lt;&gt;"",$H8&lt;&gt;""),IFERROR(MAX($E8:$H8),""),""))</f>
        <v/>
      </c>
      <c r="J8" s="10">
        <f>IF(COUNTA($A8:$H8,$K8,$N8)=0,"",IF($E8="","",IFERROR(IF($I8&lt;&gt;"",$I8-$E8,MAX(0,TODAY()-$E8)),"")))</f>
        <v/>
      </c>
      <c r="K8" s="16" t="inlineStr">
        <is>
          <t>Property Manager</t>
        </is>
      </c>
      <c r="L8" s="19">
        <f>IF(COUNTA($A8:$H8,$K8,$N8)=0,"",IF(OR($A8="",$B8="",$C8=""),"Record incomplete",IF($E8="","Not sent",IF($F8="","Awaiting resident",IF($G8="","Awaiting countersignature",IF($H8="","Copy due","Complete"))))))</f>
        <v/>
      </c>
      <c r="M8" s="19">
        <f>IF(COUNTA($A8:$H8,$K8,$N8)=0,"",IF(OR($A8="",$B8="",$C8=""),"Check: add property, unit, or tenancy",IF(OR(AND($F8&lt;&gt;"",$E8=""),AND($G8&lt;&gt;"",$F8=""),AND($H8&lt;&gt;"",$G8=""),AND($E8&lt;&gt;"",$F8&lt;&gt;"",$F8&lt;$E8),AND($F8&lt;&gt;"",$G8&lt;&gt;"",$G8&lt;$F8),AND($G8&lt;&gt;"",$H8&lt;&gt;"",$H8&lt;$G8)),"Check: milestone sequence",IF($L8="Complete","",IF($E8="","Check: send documents",IF(AND($L8="Awaiting resident",TODAY()-$E8&gt;Assumptions!$B$6),"Check: resident signature overdue",IF(AND($L8="Awaiting countersignature",TODAY()-$F8&gt;Assumptions!$B$6),"Check: countersignature overdue",IF(AND($L8="Copy due",TODAY()-$G8&gt;Assumptions!$B$6),"Check: deliver copy",IF($J8&gt;Assumptions!$B$5,"Check: timeline over target","On track")))))))))</f>
        <v/>
      </c>
      <c r="N8" s="13" t="inlineStr">
        <is>
          <t>Fictional copy-delivery follow-up.</t>
        </is>
      </c>
      <c r="P8">
        <f>Assumptions!$D$8</f>
        <v/>
      </c>
    </row>
    <row r="9" ht="28" customHeight="1">
      <c r="A9" s="13" t="inlineStr">
        <is>
          <t>Fictional Sunbeam Terrace</t>
        </is>
      </c>
      <c r="B9" s="13" t="inlineStr">
        <is>
          <t>Fictional Unit E5</t>
        </is>
      </c>
      <c r="C9" s="13" t="inlineStr">
        <is>
          <t>Taylor Mirth (Fictional)</t>
        </is>
      </c>
      <c r="D9" s="14" t="n">
        <v>46285</v>
      </c>
      <c r="E9" s="14" t="n"/>
      <c r="F9" s="14" t="n"/>
      <c r="G9" s="14" t="n"/>
      <c r="H9" s="14" t="n"/>
      <c r="I9" s="15">
        <f>IF(COUNTA($A9:$H9,$K9,$N9)=0,"",IF(AND($E9&lt;&gt;"",$F9&lt;&gt;"",$G9&lt;&gt;"",$H9&lt;&gt;""),IFERROR(MAX($E9:$H9),""),""))</f>
        <v/>
      </c>
      <c r="J9" s="7">
        <f>IF(COUNTA($A9:$H9,$K9,$N9)=0,"",IF($E9="","",IFERROR(IF($I9&lt;&gt;"",$I9-$E9,MAX(0,TODAY()-$E9)),"")))</f>
        <v/>
      </c>
      <c r="K9" s="16" t="inlineStr">
        <is>
          <t>Property Manager</t>
        </is>
      </c>
      <c r="L9" s="17">
        <f>IF(COUNTA($A9:$H9,$K9,$N9)=0,"",IF(OR($A9="",$B9="",$C9=""),"Record incomplete",IF($E9="","Not sent",IF($F9="","Awaiting resident",IF($G9="","Awaiting countersignature",IF($H9="","Copy due","Complete"))))))</f>
        <v/>
      </c>
      <c r="M9" s="17">
        <f>IF(COUNTA($A9:$H9,$K9,$N9)=0,"",IF(OR($A9="",$B9="",$C9=""),"Check: add property, unit, or tenancy",IF(OR(AND($F9&lt;&gt;"",$E9=""),AND($G9&lt;&gt;"",$F9=""),AND($H9&lt;&gt;"",$G9=""),AND($E9&lt;&gt;"",$F9&lt;&gt;"",$F9&lt;$E9),AND($F9&lt;&gt;"",$G9&lt;&gt;"",$G9&lt;$F9),AND($G9&lt;&gt;"",$H9&lt;&gt;"",$H9&lt;$G9)),"Check: milestone sequence",IF($L9="Complete","",IF($E9="","Check: send documents",IF(AND($L9="Awaiting resident",TODAY()-$E9&gt;Assumptions!$B$6),"Check: resident signature overdue",IF(AND($L9="Awaiting countersignature",TODAY()-$F9&gt;Assumptions!$B$6),"Check: countersignature overdue",IF(AND($L9="Copy due",TODAY()-$G9&gt;Assumptions!$B$6),"Check: deliver copy",IF($J9&gt;Assumptions!$B$5,"Check: timeline over target","On track")))))))))</f>
        <v/>
      </c>
      <c r="N9" s="13" t="inlineStr">
        <is>
          <t>Fictional packet prepared but not yet sent.</t>
        </is>
      </c>
    </row>
    <row r="10" ht="28" customHeight="1">
      <c r="A10" s="13" t="inlineStr">
        <is>
          <t>Fictional Juniper House</t>
        </is>
      </c>
      <c r="B10" s="13" t="inlineStr">
        <is>
          <t>Fictional Unit A2</t>
        </is>
      </c>
      <c r="C10" s="13" t="inlineStr">
        <is>
          <t>Emery Northstar (Fictional)</t>
        </is>
      </c>
      <c r="D10" s="14" t="n">
        <v>46305</v>
      </c>
      <c r="E10" s="14" t="n">
        <v>46273</v>
      </c>
      <c r="F10" s="14" t="n">
        <v>46273</v>
      </c>
      <c r="G10" s="14" t="n">
        <v>46273</v>
      </c>
      <c r="H10" s="14" t="n">
        <v>46273</v>
      </c>
      <c r="I10" s="18">
        <f>IF(COUNTA($A10:$H10,$K10,$N10)=0,"",IF(AND($E10&lt;&gt;"",$F10&lt;&gt;"",$G10&lt;&gt;"",$H10&lt;&gt;""),IFERROR(MAX($E10:$H10),""),""))</f>
        <v/>
      </c>
      <c r="J10" s="10">
        <f>IF(COUNTA($A10:$H10,$K10,$N10)=0,"",IF($E10="","",IFERROR(IF($I10&lt;&gt;"",$I10-$E10,MAX(0,TODAY()-$E10)),"")))</f>
        <v/>
      </c>
      <c r="K10" s="16" t="inlineStr">
        <is>
          <t>Property Manager</t>
        </is>
      </c>
      <c r="L10" s="19">
        <f>IF(COUNTA($A10:$H10,$K10,$N10)=0,"",IF(OR($A10="",$B10="",$C10=""),"Record incomplete",IF($E10="","Not sent",IF($F10="","Awaiting resident",IF($G10="","Awaiting countersignature",IF($H10="","Copy due","Complete"))))))</f>
        <v/>
      </c>
      <c r="M10" s="19">
        <f>IF(COUNTA($A10:$H10,$K10,$N10)=0,"",IF(OR($A10="",$B10="",$C10=""),"Check: add property, unit, or tenancy",IF(OR(AND($F10&lt;&gt;"",$E10=""),AND($G10&lt;&gt;"",$F10=""),AND($H10&lt;&gt;"",$G10=""),AND($E10&lt;&gt;"",$F10&lt;&gt;"",$F10&lt;$E10),AND($F10&lt;&gt;"",$G10&lt;&gt;"",$G10&lt;$F10),AND($G10&lt;&gt;"",$H10&lt;&gt;"",$H10&lt;$G10)),"Check: milestone sequence",IF($L10="Complete","",IF($E10="","Check: send documents",IF(AND($L10="Awaiting resident",TODAY()-$E10&gt;Assumptions!$B$6),"Check: resident signature overdue",IF(AND($L10="Awaiting countersignature",TODAY()-$F10&gt;Assumptions!$B$6),"Check: countersignature overdue",IF(AND($L10="Copy due",TODAY()-$G10&gt;Assumptions!$B$6),"Check: deliver copy",IF($J10&gt;Assumptions!$B$5,"Check: timeline over target","On track")))))))))</f>
        <v/>
      </c>
      <c r="N10" s="13" t="inlineStr">
        <is>
          <t>Fictional same-day signing example.</t>
        </is>
      </c>
    </row>
    <row r="11" ht="28" customHeight="1">
      <c r="A11" s="13" t="inlineStr">
        <is>
          <t>Fictional Copper Kite Court</t>
        </is>
      </c>
      <c r="B11" s="13" t="inlineStr">
        <is>
          <t>Fictional Unit B4</t>
        </is>
      </c>
      <c r="C11" s="13" t="inlineStr">
        <is>
          <t>Jordan Whim (Fictional)</t>
        </is>
      </c>
      <c r="D11" s="14" t="n">
        <v>46295</v>
      </c>
      <c r="E11" s="14" t="n">
        <v>46274</v>
      </c>
      <c r="F11" s="14" t="n"/>
      <c r="G11" s="14" t="n"/>
      <c r="H11" s="14" t="n"/>
      <c r="I11" s="15">
        <f>IF(COUNTA($A11:$H11,$K11,$N11)=0,"",IF(AND($E11&lt;&gt;"",$F11&lt;&gt;"",$G11&lt;&gt;"",$H11&lt;&gt;""),IFERROR(MAX($E11:$H11),""),""))</f>
        <v/>
      </c>
      <c r="J11" s="7">
        <f>IF(COUNTA($A11:$H11,$K11,$N11)=0,"",IF($E11="","",IFERROR(IF($I11&lt;&gt;"",$I11-$E11,MAX(0,TODAY()-$E11)),"")))</f>
        <v/>
      </c>
      <c r="K11" s="16" t="inlineStr">
        <is>
          <t>Resident</t>
        </is>
      </c>
      <c r="L11" s="17">
        <f>IF(COUNTA($A11:$H11,$K11,$N11)=0,"",IF(OR($A11="",$B11="",$C11=""),"Record incomplete",IF($E11="","Not sent",IF($F11="","Awaiting resident",IF($G11="","Awaiting countersignature",IF($H11="","Copy due","Complete"))))))</f>
        <v/>
      </c>
      <c r="M11" s="17">
        <f>IF(COUNTA($A11:$H11,$K11,$N11)=0,"",IF(OR($A11="",$B11="",$C11=""),"Check: add property, unit, or tenancy",IF(OR(AND($F11&lt;&gt;"",$E11=""),AND($G11&lt;&gt;"",$F11=""),AND($H11&lt;&gt;"",$G11=""),AND($E11&lt;&gt;"",$F11&lt;&gt;"",$F11&lt;$E11),AND($F11&lt;&gt;"",$G11&lt;&gt;"",$G11&lt;$F11),AND($G11&lt;&gt;"",$H11&lt;&gt;"",$H11&lt;$G11)),"Check: milestone sequence",IF($L11="Complete","",IF($E11="","Check: send documents",IF(AND($L11="Awaiting resident",TODAY()-$E11&gt;Assumptions!$B$6),"Check: resident signature overdue",IF(AND($L11="Awaiting countersignature",TODAY()-$F11&gt;Assumptions!$B$6),"Check: countersignature overdue",IF(AND($L11="Copy due",TODAY()-$G11&gt;Assumptions!$B$6),"Check: deliver copy",IF($J11&gt;Assumptions!$B$5,"Check: timeline over target","On track")))))))))</f>
        <v/>
      </c>
      <c r="N11" s="13" t="inlineStr">
        <is>
          <t>Fictional recently sent renewal packet.</t>
        </is>
      </c>
    </row>
    <row r="12" ht="28" customHeight="1">
      <c r="A12" s="13" t="inlineStr">
        <is>
          <t>Fictional Paper Birch Lodge</t>
        </is>
      </c>
      <c r="B12" s="13" t="inlineStr">
        <is>
          <t>Fictional Unit C1</t>
        </is>
      </c>
      <c r="C12" s="13" t="inlineStr">
        <is>
          <t>Skyler Parable (Fictional)</t>
        </is>
      </c>
      <c r="D12" s="14" t="n">
        <v>46284</v>
      </c>
      <c r="E12" s="14" t="n">
        <v>46272</v>
      </c>
      <c r="F12" s="14" t="n">
        <v>46271</v>
      </c>
      <c r="G12" s="14" t="n"/>
      <c r="H12" s="14" t="n"/>
      <c r="I12" s="18">
        <f>IF(COUNTA($A12:$H12,$K12,$N12)=0,"",IF(AND($E12&lt;&gt;"",$F12&lt;&gt;"",$G12&lt;&gt;"",$H12&lt;&gt;""),IFERROR(MAX($E12:$H12),""),""))</f>
        <v/>
      </c>
      <c r="J12" s="10">
        <f>IF(COUNTA($A12:$H12,$K12,$N12)=0,"",IF($E12="","",IFERROR(IF($I12&lt;&gt;"",$I12-$E12,MAX(0,TODAY()-$E12)),"")))</f>
        <v/>
      </c>
      <c r="K12" s="16" t="inlineStr">
        <is>
          <t>Joint Review</t>
        </is>
      </c>
      <c r="L12" s="19">
        <f>IF(COUNTA($A12:$H12,$K12,$N12)=0,"",IF(OR($A12="",$B12="",$C12=""),"Record incomplete",IF($E12="","Not sent",IF($F12="","Awaiting resident",IF($G12="","Awaiting countersignature",IF($H12="","Copy due","Complete"))))))</f>
        <v/>
      </c>
      <c r="M12" s="19">
        <f>IF(COUNTA($A12:$H12,$K12,$N12)=0,"",IF(OR($A12="",$B12="",$C12=""),"Check: add property, unit, or tenancy",IF(OR(AND($F12&lt;&gt;"",$E12=""),AND($G12&lt;&gt;"",$F12=""),AND($H12&lt;&gt;"",$G12=""),AND($E12&lt;&gt;"",$F12&lt;&gt;"",$F12&lt;$E12),AND($F12&lt;&gt;"",$G12&lt;&gt;"",$G12&lt;$F12),AND($G12&lt;&gt;"",$H12&lt;&gt;"",$H12&lt;$G12)),"Check: milestone sequence",IF($L12="Complete","",IF($E12="","Check: send documents",IF(AND($L12="Awaiting resident",TODAY()-$E12&gt;Assumptions!$B$6),"Check: resident signature overdue",IF(AND($L12="Awaiting countersignature",TODAY()-$F12&gt;Assumptions!$B$6),"Check: countersignature overdue",IF(AND($L12="Copy due",TODAY()-$G12&gt;Assumptions!$B$6),"Check: deliver copy",IF($J12&gt;Assumptions!$B$5,"Check: timeline over target","On track")))))))))</f>
        <v/>
      </c>
      <c r="N12" s="13" t="inlineStr">
        <is>
          <t>Fictional date-sequence example requiring review.</t>
        </is>
      </c>
    </row>
    <row r="13" ht="28" customHeight="1">
      <c r="A13" s="13" t="inlineStr">
        <is>
          <t>Fictional Moonlit Harbor Flats</t>
        </is>
      </c>
      <c r="B13" s="13" t="inlineStr">
        <is>
          <t>Fictional Unit D1</t>
        </is>
      </c>
      <c r="C13" s="13" t="inlineStr">
        <is>
          <t>Finley Riddle (Fictional)</t>
        </is>
      </c>
      <c r="D13" s="14" t="n">
        <v>46277</v>
      </c>
      <c r="E13" s="14" t="n">
        <v>46263</v>
      </c>
      <c r="F13" s="14" t="n">
        <v>46267</v>
      </c>
      <c r="G13" s="14" t="n">
        <v>46271</v>
      </c>
      <c r="H13" s="14" t="n">
        <v>46274</v>
      </c>
      <c r="I13" s="15">
        <f>IF(COUNTA($A13:$H13,$K13,$N13)=0,"",IF(AND($E13&lt;&gt;"",$F13&lt;&gt;"",$G13&lt;&gt;"",$H13&lt;&gt;""),IFERROR(MAX($E13:$H13),""),""))</f>
        <v/>
      </c>
      <c r="J13" s="7">
        <f>IF(COUNTA($A13:$H13,$K13,$N13)=0,"",IF($E13="","",IFERROR(IF($I13&lt;&gt;"",$I13-$E13,MAX(0,TODAY()-$E13)),"")))</f>
        <v/>
      </c>
      <c r="K13" s="16" t="inlineStr">
        <is>
          <t>Property Manager</t>
        </is>
      </c>
      <c r="L13" s="17">
        <f>IF(COUNTA($A13:$H13,$K13,$N13)=0,"",IF(OR($A13="",$B13="",$C13=""),"Record incomplete",IF($E13="","Not sent",IF($F13="","Awaiting resident",IF($G13="","Awaiting countersignature",IF($H13="","Copy due","Complete"))))))</f>
        <v/>
      </c>
      <c r="M13" s="17">
        <f>IF(COUNTA($A13:$H13,$K13,$N13)=0,"",IF(OR($A13="",$B13="",$C13=""),"Check: add property, unit, or tenancy",IF(OR(AND($F13&lt;&gt;"",$E13=""),AND($G13&lt;&gt;"",$F13=""),AND($H13&lt;&gt;"",$G13=""),AND($E13&lt;&gt;"",$F13&lt;&gt;"",$F13&lt;$E13),AND($F13&lt;&gt;"",$G13&lt;&gt;"",$G13&lt;$F13),AND($G13&lt;&gt;"",$H13&lt;&gt;"",$H13&lt;$G13)),"Check: milestone sequence",IF($L13="Complete","",IF($E13="","Check: send documents",IF(AND($L13="Awaiting resident",TODAY()-$E13&gt;Assumptions!$B$6),"Check: resident signature overdue",IF(AND($L13="Awaiting countersignature",TODAY()-$F13&gt;Assumptions!$B$6),"Check: countersignature overdue",IF(AND($L13="Copy due",TODAY()-$G13&gt;Assumptions!$B$6),"Check: deliver copy",IF($J13&gt;Assumptions!$B$5,"Check: timeline over target","On track")))))))))</f>
        <v/>
      </c>
      <c r="N13" s="13" t="inlineStr">
        <is>
          <t>Fictional completed packet with a longer turnaround.</t>
        </is>
      </c>
    </row>
    <row r="14" ht="28" customHeight="1">
      <c r="A14" s="13" t="inlineStr">
        <is>
          <t>Fictional Sunbeam Terrace</t>
        </is>
      </c>
      <c r="B14" s="13" t="inlineStr">
        <is>
          <t>Fictional Unit E2</t>
        </is>
      </c>
      <c r="C14" s="13" t="inlineStr">
        <is>
          <t>Reese Wonder (Fictional)</t>
        </is>
      </c>
      <c r="D14" s="14" t="n">
        <v>46281</v>
      </c>
      <c r="E14" s="14" t="n">
        <v>46265</v>
      </c>
      <c r="F14" s="14" t="n">
        <v>46268</v>
      </c>
      <c r="G14" s="14" t="n"/>
      <c r="H14" s="14" t="n"/>
      <c r="I14" s="18">
        <f>IF(COUNTA($A14:$H14,$K14,$N14)=0,"",IF(AND($E14&lt;&gt;"",$F14&lt;&gt;"",$G14&lt;&gt;"",$H14&lt;&gt;""),IFERROR(MAX($E14:$H14),""),""))</f>
        <v/>
      </c>
      <c r="J14" s="10">
        <f>IF(COUNTA($A14:$H14,$K14,$N14)=0,"",IF($E14="","",IFERROR(IF($I14&lt;&gt;"",$I14-$E14,MAX(0,TODAY()-$E14)),"")))</f>
        <v/>
      </c>
      <c r="K14" s="16" t="inlineStr">
        <is>
          <t>Owner</t>
        </is>
      </c>
      <c r="L14" s="19">
        <f>IF(COUNTA($A14:$H14,$K14,$N14)=0,"",IF(OR($A14="",$B14="",$C14=""),"Record incomplete",IF($E14="","Not sent",IF($F14="","Awaiting resident",IF($G14="","Awaiting countersignature",IF($H14="","Copy due","Complete"))))))</f>
        <v/>
      </c>
      <c r="M14" s="19">
        <f>IF(COUNTA($A14:$H14,$K14,$N14)=0,"",IF(OR($A14="",$B14="",$C14=""),"Check: add property, unit, or tenancy",IF(OR(AND($F14&lt;&gt;"",$E14=""),AND($G14&lt;&gt;"",$F14=""),AND($H14&lt;&gt;"",$G14=""),AND($E14&lt;&gt;"",$F14&lt;&gt;"",$F14&lt;$E14),AND($F14&lt;&gt;"",$G14&lt;&gt;"",$G14&lt;$F14),AND($G14&lt;&gt;"",$H14&lt;&gt;"",$H14&lt;$G14)),"Check: milestone sequence",IF($L14="Complete","",IF($E14="","Check: send documents",IF(AND($L14="Awaiting resident",TODAY()-$E14&gt;Assumptions!$B$6),"Check: resident signature overdue",IF(AND($L14="Awaiting countersignature",TODAY()-$F14&gt;Assumptions!$B$6),"Check: countersignature overdue",IF(AND($L14="Copy due",TODAY()-$G14&gt;Assumptions!$B$6),"Check: deliver copy",IF($J14&gt;Assumptions!$B$5,"Check: timeline over target","On track")))))))))</f>
        <v/>
      </c>
      <c r="N14" s="13" t="inlineStr">
        <is>
          <t>Fictional countersignature follow-up.</t>
        </is>
      </c>
    </row>
    <row r="15" ht="28" customHeight="1">
      <c r="A15" s="13" t="n"/>
      <c r="B15" s="13" t="n"/>
      <c r="C15" s="13" t="n"/>
      <c r="D15" s="14" t="n"/>
      <c r="E15" s="14" t="n"/>
      <c r="F15" s="14" t="n"/>
      <c r="G15" s="14" t="n"/>
      <c r="H15" s="14" t="n"/>
      <c r="I15" s="15">
        <f>IF(COUNTA($A15:$H15,$K15,$N15)=0,"",IF(AND($E15&lt;&gt;"",$F15&lt;&gt;"",$G15&lt;&gt;"",$H15&lt;&gt;""),IFERROR(MAX($E15:$H15),""),""))</f>
        <v/>
      </c>
      <c r="J15" s="7">
        <f>IF(COUNTA($A15:$H15,$K15,$N15)=0,"",IF($E15="","",IFERROR(IF($I15&lt;&gt;"",$I15-$E15,MAX(0,TODAY()-$E15)),"")))</f>
        <v/>
      </c>
      <c r="K15" s="16" t="n"/>
      <c r="L15" s="17">
        <f>IF(COUNTA($A15:$H15,$K15,$N15)=0,"",IF(OR($A15="",$B15="",$C15=""),"Record incomplete",IF($E15="","Not sent",IF($F15="","Awaiting resident",IF($G15="","Awaiting countersignature",IF($H15="","Copy due","Complete"))))))</f>
        <v/>
      </c>
      <c r="M15" s="17">
        <f>IF(COUNTA($A15:$H15,$K15,$N15)=0,"",IF(OR($A15="",$B15="",$C15=""),"Check: add property, unit, or tenancy",IF(OR(AND($F15&lt;&gt;"",$E15=""),AND($G15&lt;&gt;"",$F15=""),AND($H15&lt;&gt;"",$G15=""),AND($E15&lt;&gt;"",$F15&lt;&gt;"",$F15&lt;$E15),AND($F15&lt;&gt;"",$G15&lt;&gt;"",$G15&lt;$F15),AND($G15&lt;&gt;"",$H15&lt;&gt;"",$H15&lt;$G15)),"Check: milestone sequence",IF($L15="Complete","",IF($E15="","Check: send documents",IF(AND($L15="Awaiting resident",TODAY()-$E15&gt;Assumptions!$B$6),"Check: resident signature overdue",IF(AND($L15="Awaiting countersignature",TODAY()-$F15&gt;Assumptions!$B$6),"Check: countersignature overdue",IF(AND($L15="Copy due",TODAY()-$G15&gt;Assumptions!$B$6),"Check: deliver copy",IF($J15&gt;Assumptions!$B$5,"Check: timeline over target","On track")))))))))</f>
        <v/>
      </c>
      <c r="N15" s="13" t="n"/>
    </row>
    <row r="16" ht="28" customHeight="1">
      <c r="A16" s="13" t="n"/>
      <c r="B16" s="13" t="n"/>
      <c r="C16" s="13" t="n"/>
      <c r="D16" s="14" t="n"/>
      <c r="E16" s="14" t="n"/>
      <c r="F16" s="14" t="n"/>
      <c r="G16" s="14" t="n"/>
      <c r="H16" s="14" t="n"/>
      <c r="I16" s="18">
        <f>IF(COUNTA($A16:$H16,$K16,$N16)=0,"",IF(AND($E16&lt;&gt;"",$F16&lt;&gt;"",$G16&lt;&gt;"",$H16&lt;&gt;""),IFERROR(MAX($E16:$H16),""),""))</f>
        <v/>
      </c>
      <c r="J16" s="10">
        <f>IF(COUNTA($A16:$H16,$K16,$N16)=0,"",IF($E16="","",IFERROR(IF($I16&lt;&gt;"",$I16-$E16,MAX(0,TODAY()-$E16)),"")))</f>
        <v/>
      </c>
      <c r="K16" s="16" t="n"/>
      <c r="L16" s="19">
        <f>IF(COUNTA($A16:$H16,$K16,$N16)=0,"",IF(OR($A16="",$B16="",$C16=""),"Record incomplete",IF($E16="","Not sent",IF($F16="","Awaiting resident",IF($G16="","Awaiting countersignature",IF($H16="","Copy due","Complete"))))))</f>
        <v/>
      </c>
      <c r="M16" s="19">
        <f>IF(COUNTA($A16:$H16,$K16,$N16)=0,"",IF(OR($A16="",$B16="",$C16=""),"Check: add property, unit, or tenancy",IF(OR(AND($F16&lt;&gt;"",$E16=""),AND($G16&lt;&gt;"",$F16=""),AND($H16&lt;&gt;"",$G16=""),AND($E16&lt;&gt;"",$F16&lt;&gt;"",$F16&lt;$E16),AND($F16&lt;&gt;"",$G16&lt;&gt;"",$G16&lt;$F16),AND($G16&lt;&gt;"",$H16&lt;&gt;"",$H16&lt;$G16)),"Check: milestone sequence",IF($L16="Complete","",IF($E16="","Check: send documents",IF(AND($L16="Awaiting resident",TODAY()-$E16&gt;Assumptions!$B$6),"Check: resident signature overdue",IF(AND($L16="Awaiting countersignature",TODAY()-$F16&gt;Assumptions!$B$6),"Check: countersignature overdue",IF(AND($L16="Copy due",TODAY()-$G16&gt;Assumptions!$B$6),"Check: deliver copy",IF($J16&gt;Assumptions!$B$5,"Check: timeline over target","On track")))))))))</f>
        <v/>
      </c>
      <c r="N16" s="13" t="n"/>
    </row>
    <row r="17" ht="28" customHeight="1">
      <c r="A17" s="13" t="n"/>
      <c r="B17" s="13" t="n"/>
      <c r="C17" s="13" t="n"/>
      <c r="D17" s="14" t="n"/>
      <c r="E17" s="14" t="n"/>
      <c r="F17" s="14" t="n"/>
      <c r="G17" s="14" t="n"/>
      <c r="H17" s="14" t="n"/>
      <c r="I17" s="15">
        <f>IF(COUNTA($A17:$H17,$K17,$N17)=0,"",IF(AND($E17&lt;&gt;"",$F17&lt;&gt;"",$G17&lt;&gt;"",$H17&lt;&gt;""),IFERROR(MAX($E17:$H17),""),""))</f>
        <v/>
      </c>
      <c r="J17" s="7">
        <f>IF(COUNTA($A17:$H17,$K17,$N17)=0,"",IF($E17="","",IFERROR(IF($I17&lt;&gt;"",$I17-$E17,MAX(0,TODAY()-$E17)),"")))</f>
        <v/>
      </c>
      <c r="K17" s="16" t="n"/>
      <c r="L17" s="17">
        <f>IF(COUNTA($A17:$H17,$K17,$N17)=0,"",IF(OR($A17="",$B17="",$C17=""),"Record incomplete",IF($E17="","Not sent",IF($F17="","Awaiting resident",IF($G17="","Awaiting countersignature",IF($H17="","Copy due","Complete"))))))</f>
        <v/>
      </c>
      <c r="M17" s="17">
        <f>IF(COUNTA($A17:$H17,$K17,$N17)=0,"",IF(OR($A17="",$B17="",$C17=""),"Check: add property, unit, or tenancy",IF(OR(AND($F17&lt;&gt;"",$E17=""),AND($G17&lt;&gt;"",$F17=""),AND($H17&lt;&gt;"",$G17=""),AND($E17&lt;&gt;"",$F17&lt;&gt;"",$F17&lt;$E17),AND($F17&lt;&gt;"",$G17&lt;&gt;"",$G17&lt;$F17),AND($G17&lt;&gt;"",$H17&lt;&gt;"",$H17&lt;$G17)),"Check: milestone sequence",IF($L17="Complete","",IF($E17="","Check: send documents",IF(AND($L17="Awaiting resident",TODAY()-$E17&gt;Assumptions!$B$6),"Check: resident signature overdue",IF(AND($L17="Awaiting countersignature",TODAY()-$F17&gt;Assumptions!$B$6),"Check: countersignature overdue",IF(AND($L17="Copy due",TODAY()-$G17&gt;Assumptions!$B$6),"Check: deliver copy",IF($J17&gt;Assumptions!$B$5,"Check: timeline over target","On track")))))))))</f>
        <v/>
      </c>
      <c r="N17" s="13" t="n"/>
    </row>
    <row r="18" ht="28" customHeight="1">
      <c r="A18" s="13" t="n"/>
      <c r="B18" s="13" t="n"/>
      <c r="C18" s="13" t="n"/>
      <c r="D18" s="14" t="n"/>
      <c r="E18" s="14" t="n"/>
      <c r="F18" s="14" t="n"/>
      <c r="G18" s="14" t="n"/>
      <c r="H18" s="14" t="n"/>
      <c r="I18" s="18">
        <f>IF(COUNTA($A18:$H18,$K18,$N18)=0,"",IF(AND($E18&lt;&gt;"",$F18&lt;&gt;"",$G18&lt;&gt;"",$H18&lt;&gt;""),IFERROR(MAX($E18:$H18),""),""))</f>
        <v/>
      </c>
      <c r="J18" s="10">
        <f>IF(COUNTA($A18:$H18,$K18,$N18)=0,"",IF($E18="","",IFERROR(IF($I18&lt;&gt;"",$I18-$E18,MAX(0,TODAY()-$E18)),"")))</f>
        <v/>
      </c>
      <c r="K18" s="16" t="n"/>
      <c r="L18" s="19">
        <f>IF(COUNTA($A18:$H18,$K18,$N18)=0,"",IF(OR($A18="",$B18="",$C18=""),"Record incomplete",IF($E18="","Not sent",IF($F18="","Awaiting resident",IF($G18="","Awaiting countersignature",IF($H18="","Copy due","Complete"))))))</f>
        <v/>
      </c>
      <c r="M18" s="19">
        <f>IF(COUNTA($A18:$H18,$K18,$N18)=0,"",IF(OR($A18="",$B18="",$C18=""),"Check: add property, unit, or tenancy",IF(OR(AND($F18&lt;&gt;"",$E18=""),AND($G18&lt;&gt;"",$F18=""),AND($H18&lt;&gt;"",$G18=""),AND($E18&lt;&gt;"",$F18&lt;&gt;"",$F18&lt;$E18),AND($F18&lt;&gt;"",$G18&lt;&gt;"",$G18&lt;$F18),AND($G18&lt;&gt;"",$H18&lt;&gt;"",$H18&lt;$G18)),"Check: milestone sequence",IF($L18="Complete","",IF($E18="","Check: send documents",IF(AND($L18="Awaiting resident",TODAY()-$E18&gt;Assumptions!$B$6),"Check: resident signature overdue",IF(AND($L18="Awaiting countersignature",TODAY()-$F18&gt;Assumptions!$B$6),"Check: countersignature overdue",IF(AND($L18="Copy due",TODAY()-$G18&gt;Assumptions!$B$6),"Check: deliver copy",IF($J18&gt;Assumptions!$B$5,"Check: timeline over target","On track")))))))))</f>
        <v/>
      </c>
      <c r="N18" s="13" t="n"/>
    </row>
    <row r="19" ht="28" customHeight="1">
      <c r="A19" s="13" t="n"/>
      <c r="B19" s="13" t="n"/>
      <c r="C19" s="13" t="n"/>
      <c r="D19" s="14" t="n"/>
      <c r="E19" s="14" t="n"/>
      <c r="F19" s="14" t="n"/>
      <c r="G19" s="14" t="n"/>
      <c r="H19" s="14" t="n"/>
      <c r="I19" s="15">
        <f>IF(COUNTA($A19:$H19,$K19,$N19)=0,"",IF(AND($E19&lt;&gt;"",$F19&lt;&gt;"",$G19&lt;&gt;"",$H19&lt;&gt;""),IFERROR(MAX($E19:$H19),""),""))</f>
        <v/>
      </c>
      <c r="J19" s="7">
        <f>IF(COUNTA($A19:$H19,$K19,$N19)=0,"",IF($E19="","",IFERROR(IF($I19&lt;&gt;"",$I19-$E19,MAX(0,TODAY()-$E19)),"")))</f>
        <v/>
      </c>
      <c r="K19" s="16" t="n"/>
      <c r="L19" s="17">
        <f>IF(COUNTA($A19:$H19,$K19,$N19)=0,"",IF(OR($A19="",$B19="",$C19=""),"Record incomplete",IF($E19="","Not sent",IF($F19="","Awaiting resident",IF($G19="","Awaiting countersignature",IF($H19="","Copy due","Complete"))))))</f>
        <v/>
      </c>
      <c r="M19" s="17">
        <f>IF(COUNTA($A19:$H19,$K19,$N19)=0,"",IF(OR($A19="",$B19="",$C19=""),"Check: add property, unit, or tenancy",IF(OR(AND($F19&lt;&gt;"",$E19=""),AND($G19&lt;&gt;"",$F19=""),AND($H19&lt;&gt;"",$G19=""),AND($E19&lt;&gt;"",$F19&lt;&gt;"",$F19&lt;$E19),AND($F19&lt;&gt;"",$G19&lt;&gt;"",$G19&lt;$F19),AND($G19&lt;&gt;"",$H19&lt;&gt;"",$H19&lt;$G19)),"Check: milestone sequence",IF($L19="Complete","",IF($E19="","Check: send documents",IF(AND($L19="Awaiting resident",TODAY()-$E19&gt;Assumptions!$B$6),"Check: resident signature overdue",IF(AND($L19="Awaiting countersignature",TODAY()-$F19&gt;Assumptions!$B$6),"Check: countersignature overdue",IF(AND($L19="Copy due",TODAY()-$G19&gt;Assumptions!$B$6),"Check: deliver copy",IF($J19&gt;Assumptions!$B$5,"Check: timeline over target","On track")))))))))</f>
        <v/>
      </c>
      <c r="N19" s="13" t="n"/>
    </row>
    <row r="20" ht="28" customHeight="1">
      <c r="A20" s="13" t="n"/>
      <c r="B20" s="13" t="n"/>
      <c r="C20" s="13" t="n"/>
      <c r="D20" s="14" t="n"/>
      <c r="E20" s="14" t="n"/>
      <c r="F20" s="14" t="n"/>
      <c r="G20" s="14" t="n"/>
      <c r="H20" s="14" t="n"/>
      <c r="I20" s="18">
        <f>IF(COUNTA($A20:$H20,$K20,$N20)=0,"",IF(AND($E20&lt;&gt;"",$F20&lt;&gt;"",$G20&lt;&gt;"",$H20&lt;&gt;""),IFERROR(MAX($E20:$H20),""),""))</f>
        <v/>
      </c>
      <c r="J20" s="10">
        <f>IF(COUNTA($A20:$H20,$K20,$N20)=0,"",IF($E20="","",IFERROR(IF($I20&lt;&gt;"",$I20-$E20,MAX(0,TODAY()-$E20)),"")))</f>
        <v/>
      </c>
      <c r="K20" s="16" t="n"/>
      <c r="L20" s="19">
        <f>IF(COUNTA($A20:$H20,$K20,$N20)=0,"",IF(OR($A20="",$B20="",$C20=""),"Record incomplete",IF($E20="","Not sent",IF($F20="","Awaiting resident",IF($G20="","Awaiting countersignature",IF($H20="","Copy due","Complete"))))))</f>
        <v/>
      </c>
      <c r="M20" s="19">
        <f>IF(COUNTA($A20:$H20,$K20,$N20)=0,"",IF(OR($A20="",$B20="",$C20=""),"Check: add property, unit, or tenancy",IF(OR(AND($F20&lt;&gt;"",$E20=""),AND($G20&lt;&gt;"",$F20=""),AND($H20&lt;&gt;"",$G20=""),AND($E20&lt;&gt;"",$F20&lt;&gt;"",$F20&lt;$E20),AND($F20&lt;&gt;"",$G20&lt;&gt;"",$G20&lt;$F20),AND($G20&lt;&gt;"",$H20&lt;&gt;"",$H20&lt;$G20)),"Check: milestone sequence",IF($L20="Complete","",IF($E20="","Check: send documents",IF(AND($L20="Awaiting resident",TODAY()-$E20&gt;Assumptions!$B$6),"Check: resident signature overdue",IF(AND($L20="Awaiting countersignature",TODAY()-$F20&gt;Assumptions!$B$6),"Check: countersignature overdue",IF(AND($L20="Copy due",TODAY()-$G20&gt;Assumptions!$B$6),"Check: deliver copy",IF($J20&gt;Assumptions!$B$5,"Check: timeline over target","On track")))))))))</f>
        <v/>
      </c>
      <c r="N20" s="13" t="n"/>
    </row>
    <row r="21" ht="28" customHeight="1">
      <c r="A21" s="13" t="n"/>
      <c r="B21" s="13" t="n"/>
      <c r="C21" s="13" t="n"/>
      <c r="D21" s="14" t="n"/>
      <c r="E21" s="14" t="n"/>
      <c r="F21" s="14" t="n"/>
      <c r="G21" s="14" t="n"/>
      <c r="H21" s="14" t="n"/>
      <c r="I21" s="15">
        <f>IF(COUNTA($A21:$H21,$K21,$N21)=0,"",IF(AND($E21&lt;&gt;"",$F21&lt;&gt;"",$G21&lt;&gt;"",$H21&lt;&gt;""),IFERROR(MAX($E21:$H21),""),""))</f>
        <v/>
      </c>
      <c r="J21" s="7">
        <f>IF(COUNTA($A21:$H21,$K21,$N21)=0,"",IF($E21="","",IFERROR(IF($I21&lt;&gt;"",$I21-$E21,MAX(0,TODAY()-$E21)),"")))</f>
        <v/>
      </c>
      <c r="K21" s="16" t="n"/>
      <c r="L21" s="17">
        <f>IF(COUNTA($A21:$H21,$K21,$N21)=0,"",IF(OR($A21="",$B21="",$C21=""),"Record incomplete",IF($E21="","Not sent",IF($F21="","Awaiting resident",IF($G21="","Awaiting countersignature",IF($H21="","Copy due","Complete"))))))</f>
        <v/>
      </c>
      <c r="M21" s="17">
        <f>IF(COUNTA($A21:$H21,$K21,$N21)=0,"",IF(OR($A21="",$B21="",$C21=""),"Check: add property, unit, or tenancy",IF(OR(AND($F21&lt;&gt;"",$E21=""),AND($G21&lt;&gt;"",$F21=""),AND($H21&lt;&gt;"",$G21=""),AND($E21&lt;&gt;"",$F21&lt;&gt;"",$F21&lt;$E21),AND($F21&lt;&gt;"",$G21&lt;&gt;"",$G21&lt;$F21),AND($G21&lt;&gt;"",$H21&lt;&gt;"",$H21&lt;$G21)),"Check: milestone sequence",IF($L21="Complete","",IF($E21="","Check: send documents",IF(AND($L21="Awaiting resident",TODAY()-$E21&gt;Assumptions!$B$6),"Check: resident signature overdue",IF(AND($L21="Awaiting countersignature",TODAY()-$F21&gt;Assumptions!$B$6),"Check: countersignature overdue",IF(AND($L21="Copy due",TODAY()-$G21&gt;Assumptions!$B$6),"Check: deliver copy",IF($J21&gt;Assumptions!$B$5,"Check: timeline over target","On track")))))))))</f>
        <v/>
      </c>
      <c r="N21" s="13" t="n"/>
    </row>
    <row r="22" ht="28" customHeight="1">
      <c r="A22" s="13" t="n"/>
      <c r="B22" s="13" t="n"/>
      <c r="C22" s="13" t="n"/>
      <c r="D22" s="14" t="n"/>
      <c r="E22" s="14" t="n"/>
      <c r="F22" s="14" t="n"/>
      <c r="G22" s="14" t="n"/>
      <c r="H22" s="14" t="n"/>
      <c r="I22" s="18">
        <f>IF(COUNTA($A22:$H22,$K22,$N22)=0,"",IF(AND($E22&lt;&gt;"",$F22&lt;&gt;"",$G22&lt;&gt;"",$H22&lt;&gt;""),IFERROR(MAX($E22:$H22),""),""))</f>
        <v/>
      </c>
      <c r="J22" s="10">
        <f>IF(COUNTA($A22:$H22,$K22,$N22)=0,"",IF($E22="","",IFERROR(IF($I22&lt;&gt;"",$I22-$E22,MAX(0,TODAY()-$E22)),"")))</f>
        <v/>
      </c>
      <c r="K22" s="16" t="n"/>
      <c r="L22" s="19">
        <f>IF(COUNTA($A22:$H22,$K22,$N22)=0,"",IF(OR($A22="",$B22="",$C22=""),"Record incomplete",IF($E22="","Not sent",IF($F22="","Awaiting resident",IF($G22="","Awaiting countersignature",IF($H22="","Copy due","Complete"))))))</f>
        <v/>
      </c>
      <c r="M22" s="19">
        <f>IF(COUNTA($A22:$H22,$K22,$N22)=0,"",IF(OR($A22="",$B22="",$C22=""),"Check: add property, unit, or tenancy",IF(OR(AND($F22&lt;&gt;"",$E22=""),AND($G22&lt;&gt;"",$F22=""),AND($H22&lt;&gt;"",$G22=""),AND($E22&lt;&gt;"",$F22&lt;&gt;"",$F22&lt;$E22),AND($F22&lt;&gt;"",$G22&lt;&gt;"",$G22&lt;$F22),AND($G22&lt;&gt;"",$H22&lt;&gt;"",$H22&lt;$G22)),"Check: milestone sequence",IF($L22="Complete","",IF($E22="","Check: send documents",IF(AND($L22="Awaiting resident",TODAY()-$E22&gt;Assumptions!$B$6),"Check: resident signature overdue",IF(AND($L22="Awaiting countersignature",TODAY()-$F22&gt;Assumptions!$B$6),"Check: countersignature overdue",IF(AND($L22="Copy due",TODAY()-$G22&gt;Assumptions!$B$6),"Check: deliver copy",IF($J22&gt;Assumptions!$B$5,"Check: timeline over target","On track")))))))))</f>
        <v/>
      </c>
      <c r="N22" s="13" t="n"/>
    </row>
    <row r="23" ht="28" customHeight="1">
      <c r="A23" s="13" t="n"/>
      <c r="B23" s="13" t="n"/>
      <c r="C23" s="13" t="n"/>
      <c r="D23" s="14" t="n"/>
      <c r="E23" s="14" t="n"/>
      <c r="F23" s="14" t="n"/>
      <c r="G23" s="14" t="n"/>
      <c r="H23" s="14" t="n"/>
      <c r="I23" s="15">
        <f>IF(COUNTA($A23:$H23,$K23,$N23)=0,"",IF(AND($E23&lt;&gt;"",$F23&lt;&gt;"",$G23&lt;&gt;"",$H23&lt;&gt;""),IFERROR(MAX($E23:$H23),""),""))</f>
        <v/>
      </c>
      <c r="J23" s="7">
        <f>IF(COUNTA($A23:$H23,$K23,$N23)=0,"",IF($E23="","",IFERROR(IF($I23&lt;&gt;"",$I23-$E23,MAX(0,TODAY()-$E23)),"")))</f>
        <v/>
      </c>
      <c r="K23" s="16" t="n"/>
      <c r="L23" s="17">
        <f>IF(COUNTA($A23:$H23,$K23,$N23)=0,"",IF(OR($A23="",$B23="",$C23=""),"Record incomplete",IF($E23="","Not sent",IF($F23="","Awaiting resident",IF($G23="","Awaiting countersignature",IF($H23="","Copy due","Complete"))))))</f>
        <v/>
      </c>
      <c r="M23" s="17">
        <f>IF(COUNTA($A23:$H23,$K23,$N23)=0,"",IF(OR($A23="",$B23="",$C23=""),"Check: add property, unit, or tenancy",IF(OR(AND($F23&lt;&gt;"",$E23=""),AND($G23&lt;&gt;"",$F23=""),AND($H23&lt;&gt;"",$G23=""),AND($E23&lt;&gt;"",$F23&lt;&gt;"",$F23&lt;$E23),AND($F23&lt;&gt;"",$G23&lt;&gt;"",$G23&lt;$F23),AND($G23&lt;&gt;"",$H23&lt;&gt;"",$H23&lt;$G23)),"Check: milestone sequence",IF($L23="Complete","",IF($E23="","Check: send documents",IF(AND($L23="Awaiting resident",TODAY()-$E23&gt;Assumptions!$B$6),"Check: resident signature overdue",IF(AND($L23="Awaiting countersignature",TODAY()-$F23&gt;Assumptions!$B$6),"Check: countersignature overdue",IF(AND($L23="Copy due",TODAY()-$G23&gt;Assumptions!$B$6),"Check: deliver copy",IF($J23&gt;Assumptions!$B$5,"Check: timeline over target","On track")))))))))</f>
        <v/>
      </c>
      <c r="N23" s="13" t="n"/>
    </row>
    <row r="24" ht="28" customHeight="1">
      <c r="A24" s="13" t="n"/>
      <c r="B24" s="13" t="n"/>
      <c r="C24" s="13" t="n"/>
      <c r="D24" s="14" t="n"/>
      <c r="E24" s="14" t="n"/>
      <c r="F24" s="14" t="n"/>
      <c r="G24" s="14" t="n"/>
      <c r="H24" s="14" t="n"/>
      <c r="I24" s="18">
        <f>IF(COUNTA($A24:$H24,$K24,$N24)=0,"",IF(AND($E24&lt;&gt;"",$F24&lt;&gt;"",$G24&lt;&gt;"",$H24&lt;&gt;""),IFERROR(MAX($E24:$H24),""),""))</f>
        <v/>
      </c>
      <c r="J24" s="10">
        <f>IF(COUNTA($A24:$H24,$K24,$N24)=0,"",IF($E24="","",IFERROR(IF($I24&lt;&gt;"",$I24-$E24,MAX(0,TODAY()-$E24)),"")))</f>
        <v/>
      </c>
      <c r="K24" s="16" t="n"/>
      <c r="L24" s="19">
        <f>IF(COUNTA($A24:$H24,$K24,$N24)=0,"",IF(OR($A24="",$B24="",$C24=""),"Record incomplete",IF($E24="","Not sent",IF($F24="","Awaiting resident",IF($G24="","Awaiting countersignature",IF($H24="","Copy due","Complete"))))))</f>
        <v/>
      </c>
      <c r="M24" s="19">
        <f>IF(COUNTA($A24:$H24,$K24,$N24)=0,"",IF(OR($A24="",$B24="",$C24=""),"Check: add property, unit, or tenancy",IF(OR(AND($F24&lt;&gt;"",$E24=""),AND($G24&lt;&gt;"",$F24=""),AND($H24&lt;&gt;"",$G24=""),AND($E24&lt;&gt;"",$F24&lt;&gt;"",$F24&lt;$E24),AND($F24&lt;&gt;"",$G24&lt;&gt;"",$G24&lt;$F24),AND($G24&lt;&gt;"",$H24&lt;&gt;"",$H24&lt;$G24)),"Check: milestone sequence",IF($L24="Complete","",IF($E24="","Check: send documents",IF(AND($L24="Awaiting resident",TODAY()-$E24&gt;Assumptions!$B$6),"Check: resident signature overdue",IF(AND($L24="Awaiting countersignature",TODAY()-$F24&gt;Assumptions!$B$6),"Check: countersignature overdue",IF(AND($L24="Copy due",TODAY()-$G24&gt;Assumptions!$B$6),"Check: deliver copy",IF($J24&gt;Assumptions!$B$5,"Check: timeline over target","On track")))))))))</f>
        <v/>
      </c>
      <c r="N24" s="13" t="n"/>
    </row>
    <row r="25" ht="28" customHeight="1">
      <c r="A25" s="13" t="n"/>
      <c r="B25" s="13" t="n"/>
      <c r="C25" s="13" t="n"/>
      <c r="D25" s="14" t="n"/>
      <c r="E25" s="14" t="n"/>
      <c r="F25" s="14" t="n"/>
      <c r="G25" s="14" t="n"/>
      <c r="H25" s="14" t="n"/>
      <c r="I25" s="15">
        <f>IF(COUNTA($A25:$H25,$K25,$N25)=0,"",IF(AND($E25&lt;&gt;"",$F25&lt;&gt;"",$G25&lt;&gt;"",$H25&lt;&gt;""),IFERROR(MAX($E25:$H25),""),""))</f>
        <v/>
      </c>
      <c r="J25" s="7">
        <f>IF(COUNTA($A25:$H25,$K25,$N25)=0,"",IF($E25="","",IFERROR(IF($I25&lt;&gt;"",$I25-$E25,MAX(0,TODAY()-$E25)),"")))</f>
        <v/>
      </c>
      <c r="K25" s="16" t="n"/>
      <c r="L25" s="17">
        <f>IF(COUNTA($A25:$H25,$K25,$N25)=0,"",IF(OR($A25="",$B25="",$C25=""),"Record incomplete",IF($E25="","Not sent",IF($F25="","Awaiting resident",IF($G25="","Awaiting countersignature",IF($H25="","Copy due","Complete"))))))</f>
        <v/>
      </c>
      <c r="M25" s="17">
        <f>IF(COUNTA($A25:$H25,$K25,$N25)=0,"",IF(OR($A25="",$B25="",$C25=""),"Check: add property, unit, or tenancy",IF(OR(AND($F25&lt;&gt;"",$E25=""),AND($G25&lt;&gt;"",$F25=""),AND($H25&lt;&gt;"",$G25=""),AND($E25&lt;&gt;"",$F25&lt;&gt;"",$F25&lt;$E25),AND($F25&lt;&gt;"",$G25&lt;&gt;"",$G25&lt;$F25),AND($G25&lt;&gt;"",$H25&lt;&gt;"",$H25&lt;$G25)),"Check: milestone sequence",IF($L25="Complete","",IF($E25="","Check: send documents",IF(AND($L25="Awaiting resident",TODAY()-$E25&gt;Assumptions!$B$6),"Check: resident signature overdue",IF(AND($L25="Awaiting countersignature",TODAY()-$F25&gt;Assumptions!$B$6),"Check: countersignature overdue",IF(AND($L25="Copy due",TODAY()-$G25&gt;Assumptions!$B$6),"Check: deliver copy",IF($J25&gt;Assumptions!$B$5,"Check: timeline over target","On track")))))))))</f>
        <v/>
      </c>
      <c r="N25" s="13" t="n"/>
    </row>
    <row r="26" ht="28" customHeight="1">
      <c r="A26" s="13" t="n"/>
      <c r="B26" s="13" t="n"/>
      <c r="C26" s="13" t="n"/>
      <c r="D26" s="14" t="n"/>
      <c r="E26" s="14" t="n"/>
      <c r="F26" s="14" t="n"/>
      <c r="G26" s="14" t="n"/>
      <c r="H26" s="14" t="n"/>
      <c r="I26" s="18">
        <f>IF(COUNTA($A26:$H26,$K26,$N26)=0,"",IF(AND($E26&lt;&gt;"",$F26&lt;&gt;"",$G26&lt;&gt;"",$H26&lt;&gt;""),IFERROR(MAX($E26:$H26),""),""))</f>
        <v/>
      </c>
      <c r="J26" s="10">
        <f>IF(COUNTA($A26:$H26,$K26,$N26)=0,"",IF($E26="","",IFERROR(IF($I26&lt;&gt;"",$I26-$E26,MAX(0,TODAY()-$E26)),"")))</f>
        <v/>
      </c>
      <c r="K26" s="16" t="n"/>
      <c r="L26" s="19">
        <f>IF(COUNTA($A26:$H26,$K26,$N26)=0,"",IF(OR($A26="",$B26="",$C26=""),"Record incomplete",IF($E26="","Not sent",IF($F26="","Awaiting resident",IF($G26="","Awaiting countersignature",IF($H26="","Copy due","Complete"))))))</f>
        <v/>
      </c>
      <c r="M26" s="19">
        <f>IF(COUNTA($A26:$H26,$K26,$N26)=0,"",IF(OR($A26="",$B26="",$C26=""),"Check: add property, unit, or tenancy",IF(OR(AND($F26&lt;&gt;"",$E26=""),AND($G26&lt;&gt;"",$F26=""),AND($H26&lt;&gt;"",$G26=""),AND($E26&lt;&gt;"",$F26&lt;&gt;"",$F26&lt;$E26),AND($F26&lt;&gt;"",$G26&lt;&gt;"",$G26&lt;$F26),AND($G26&lt;&gt;"",$H26&lt;&gt;"",$H26&lt;$G26)),"Check: milestone sequence",IF($L26="Complete","",IF($E26="","Check: send documents",IF(AND($L26="Awaiting resident",TODAY()-$E26&gt;Assumptions!$B$6),"Check: resident signature overdue",IF(AND($L26="Awaiting countersignature",TODAY()-$F26&gt;Assumptions!$B$6),"Check: countersignature overdue",IF(AND($L26="Copy due",TODAY()-$G26&gt;Assumptions!$B$6),"Check: deliver copy",IF($J26&gt;Assumptions!$B$5,"Check: timeline over target","On track")))))))))</f>
        <v/>
      </c>
      <c r="N26" s="13" t="n"/>
    </row>
    <row r="27" ht="28" customHeight="1">
      <c r="A27" s="13" t="n"/>
      <c r="B27" s="13" t="n"/>
      <c r="C27" s="13" t="n"/>
      <c r="D27" s="14" t="n"/>
      <c r="E27" s="14" t="n"/>
      <c r="F27" s="14" t="n"/>
      <c r="G27" s="14" t="n"/>
      <c r="H27" s="14" t="n"/>
      <c r="I27" s="15">
        <f>IF(COUNTA($A27:$H27,$K27,$N27)=0,"",IF(AND($E27&lt;&gt;"",$F27&lt;&gt;"",$G27&lt;&gt;"",$H27&lt;&gt;""),IFERROR(MAX($E27:$H27),""),""))</f>
        <v/>
      </c>
      <c r="J27" s="7">
        <f>IF(COUNTA($A27:$H27,$K27,$N27)=0,"",IF($E27="","",IFERROR(IF($I27&lt;&gt;"",$I27-$E27,MAX(0,TODAY()-$E27)),"")))</f>
        <v/>
      </c>
      <c r="K27" s="16" t="n"/>
      <c r="L27" s="17">
        <f>IF(COUNTA($A27:$H27,$K27,$N27)=0,"",IF(OR($A27="",$B27="",$C27=""),"Record incomplete",IF($E27="","Not sent",IF($F27="","Awaiting resident",IF($G27="","Awaiting countersignature",IF($H27="","Copy due","Complete"))))))</f>
        <v/>
      </c>
      <c r="M27" s="17">
        <f>IF(COUNTA($A27:$H27,$K27,$N27)=0,"",IF(OR($A27="",$B27="",$C27=""),"Check: add property, unit, or tenancy",IF(OR(AND($F27&lt;&gt;"",$E27=""),AND($G27&lt;&gt;"",$F27=""),AND($H27&lt;&gt;"",$G27=""),AND($E27&lt;&gt;"",$F27&lt;&gt;"",$F27&lt;$E27),AND($F27&lt;&gt;"",$G27&lt;&gt;"",$G27&lt;$F27),AND($G27&lt;&gt;"",$H27&lt;&gt;"",$H27&lt;$G27)),"Check: milestone sequence",IF($L27="Complete","",IF($E27="","Check: send documents",IF(AND($L27="Awaiting resident",TODAY()-$E27&gt;Assumptions!$B$6),"Check: resident signature overdue",IF(AND($L27="Awaiting countersignature",TODAY()-$F27&gt;Assumptions!$B$6),"Check: countersignature overdue",IF(AND($L27="Copy due",TODAY()-$G27&gt;Assumptions!$B$6),"Check: deliver copy",IF($J27&gt;Assumptions!$B$5,"Check: timeline over target","On track")))))))))</f>
        <v/>
      </c>
      <c r="N27" s="13" t="n"/>
    </row>
    <row r="28" ht="28" customHeight="1">
      <c r="A28" s="13" t="n"/>
      <c r="B28" s="13" t="n"/>
      <c r="C28" s="13" t="n"/>
      <c r="D28" s="14" t="n"/>
      <c r="E28" s="14" t="n"/>
      <c r="F28" s="14" t="n"/>
      <c r="G28" s="14" t="n"/>
      <c r="H28" s="14" t="n"/>
      <c r="I28" s="18">
        <f>IF(COUNTA($A28:$H28,$K28,$N28)=0,"",IF(AND($E28&lt;&gt;"",$F28&lt;&gt;"",$G28&lt;&gt;"",$H28&lt;&gt;""),IFERROR(MAX($E28:$H28),""),""))</f>
        <v/>
      </c>
      <c r="J28" s="10">
        <f>IF(COUNTA($A28:$H28,$K28,$N28)=0,"",IF($E28="","",IFERROR(IF($I28&lt;&gt;"",$I28-$E28,MAX(0,TODAY()-$E28)),"")))</f>
        <v/>
      </c>
      <c r="K28" s="16" t="n"/>
      <c r="L28" s="19">
        <f>IF(COUNTA($A28:$H28,$K28,$N28)=0,"",IF(OR($A28="",$B28="",$C28=""),"Record incomplete",IF($E28="","Not sent",IF($F28="","Awaiting resident",IF($G28="","Awaiting countersignature",IF($H28="","Copy due","Complete"))))))</f>
        <v/>
      </c>
      <c r="M28" s="19">
        <f>IF(COUNTA($A28:$H28,$K28,$N28)=0,"",IF(OR($A28="",$B28="",$C28=""),"Check: add property, unit, or tenancy",IF(OR(AND($F28&lt;&gt;"",$E28=""),AND($G28&lt;&gt;"",$F28=""),AND($H28&lt;&gt;"",$G28=""),AND($E28&lt;&gt;"",$F28&lt;&gt;"",$F28&lt;$E28),AND($F28&lt;&gt;"",$G28&lt;&gt;"",$G28&lt;$F28),AND($G28&lt;&gt;"",$H28&lt;&gt;"",$H28&lt;$G28)),"Check: milestone sequence",IF($L28="Complete","",IF($E28="","Check: send documents",IF(AND($L28="Awaiting resident",TODAY()-$E28&gt;Assumptions!$B$6),"Check: resident signature overdue",IF(AND($L28="Awaiting countersignature",TODAY()-$F28&gt;Assumptions!$B$6),"Check: countersignature overdue",IF(AND($L28="Copy due",TODAY()-$G28&gt;Assumptions!$B$6),"Check: deliver copy",IF($J28&gt;Assumptions!$B$5,"Check: timeline over target","On track")))))))))</f>
        <v/>
      </c>
      <c r="N28" s="13" t="n"/>
    </row>
    <row r="29" ht="28" customHeight="1">
      <c r="A29" s="13" t="n"/>
      <c r="B29" s="13" t="n"/>
      <c r="C29" s="13" t="n"/>
      <c r="D29" s="14" t="n"/>
      <c r="E29" s="14" t="n"/>
      <c r="F29" s="14" t="n"/>
      <c r="G29" s="14" t="n"/>
      <c r="H29" s="14" t="n"/>
      <c r="I29" s="15">
        <f>IF(COUNTA($A29:$H29,$K29,$N29)=0,"",IF(AND($E29&lt;&gt;"",$F29&lt;&gt;"",$G29&lt;&gt;"",$H29&lt;&gt;""),IFERROR(MAX($E29:$H29),""),""))</f>
        <v/>
      </c>
      <c r="J29" s="7">
        <f>IF(COUNTA($A29:$H29,$K29,$N29)=0,"",IF($E29="","",IFERROR(IF($I29&lt;&gt;"",$I29-$E29,MAX(0,TODAY()-$E29)),"")))</f>
        <v/>
      </c>
      <c r="K29" s="16" t="n"/>
      <c r="L29" s="17">
        <f>IF(COUNTA($A29:$H29,$K29,$N29)=0,"",IF(OR($A29="",$B29="",$C29=""),"Record incomplete",IF($E29="","Not sent",IF($F29="","Awaiting resident",IF($G29="","Awaiting countersignature",IF($H29="","Copy due","Complete"))))))</f>
        <v/>
      </c>
      <c r="M29" s="17">
        <f>IF(COUNTA($A29:$H29,$K29,$N29)=0,"",IF(OR($A29="",$B29="",$C29=""),"Check: add property, unit, or tenancy",IF(OR(AND($F29&lt;&gt;"",$E29=""),AND($G29&lt;&gt;"",$F29=""),AND($H29&lt;&gt;"",$G29=""),AND($E29&lt;&gt;"",$F29&lt;&gt;"",$F29&lt;$E29),AND($F29&lt;&gt;"",$G29&lt;&gt;"",$G29&lt;$F29),AND($G29&lt;&gt;"",$H29&lt;&gt;"",$H29&lt;$G29)),"Check: milestone sequence",IF($L29="Complete","",IF($E29="","Check: send documents",IF(AND($L29="Awaiting resident",TODAY()-$E29&gt;Assumptions!$B$6),"Check: resident signature overdue",IF(AND($L29="Awaiting countersignature",TODAY()-$F29&gt;Assumptions!$B$6),"Check: countersignature overdue",IF(AND($L29="Copy due",TODAY()-$G29&gt;Assumptions!$B$6),"Check: deliver copy",IF($J29&gt;Assumptions!$B$5,"Check: timeline over target","On track")))))))))</f>
        <v/>
      </c>
      <c r="N29" s="13" t="n"/>
    </row>
    <row r="30" ht="28" customHeight="1">
      <c r="A30" s="13" t="n"/>
      <c r="B30" s="13" t="n"/>
      <c r="C30" s="13" t="n"/>
      <c r="D30" s="14" t="n"/>
      <c r="E30" s="14" t="n"/>
      <c r="F30" s="14" t="n"/>
      <c r="G30" s="14" t="n"/>
      <c r="H30" s="14" t="n"/>
      <c r="I30" s="18">
        <f>IF(COUNTA($A30:$H30,$K30,$N30)=0,"",IF(AND($E30&lt;&gt;"",$F30&lt;&gt;"",$G30&lt;&gt;"",$H30&lt;&gt;""),IFERROR(MAX($E30:$H30),""),""))</f>
        <v/>
      </c>
      <c r="J30" s="10">
        <f>IF(COUNTA($A30:$H30,$K30,$N30)=0,"",IF($E30="","",IFERROR(IF($I30&lt;&gt;"",$I30-$E30,MAX(0,TODAY()-$E30)),"")))</f>
        <v/>
      </c>
      <c r="K30" s="16" t="n"/>
      <c r="L30" s="19">
        <f>IF(COUNTA($A30:$H30,$K30,$N30)=0,"",IF(OR($A30="",$B30="",$C30=""),"Record incomplete",IF($E30="","Not sent",IF($F30="","Awaiting resident",IF($G30="","Awaiting countersignature",IF($H30="","Copy due","Complete"))))))</f>
        <v/>
      </c>
      <c r="M30" s="19">
        <f>IF(COUNTA($A30:$H30,$K30,$N30)=0,"",IF(OR($A30="",$B30="",$C30=""),"Check: add property, unit, or tenancy",IF(OR(AND($F30&lt;&gt;"",$E30=""),AND($G30&lt;&gt;"",$F30=""),AND($H30&lt;&gt;"",$G30=""),AND($E30&lt;&gt;"",$F30&lt;&gt;"",$F30&lt;$E30),AND($F30&lt;&gt;"",$G30&lt;&gt;"",$G30&lt;$F30),AND($G30&lt;&gt;"",$H30&lt;&gt;"",$H30&lt;$G30)),"Check: milestone sequence",IF($L30="Complete","",IF($E30="","Check: send documents",IF(AND($L30="Awaiting resident",TODAY()-$E30&gt;Assumptions!$B$6),"Check: resident signature overdue",IF(AND($L30="Awaiting countersignature",TODAY()-$F30&gt;Assumptions!$B$6),"Check: countersignature overdue",IF(AND($L30="Copy due",TODAY()-$G30&gt;Assumptions!$B$6),"Check: deliver copy",IF($J30&gt;Assumptions!$B$5,"Check: timeline over target","On track")))))))))</f>
        <v/>
      </c>
      <c r="N30" s="13" t="n"/>
    </row>
    <row r="31" ht="28" customHeight="1">
      <c r="A31" s="13" t="n"/>
      <c r="B31" s="13" t="n"/>
      <c r="C31" s="13" t="n"/>
      <c r="D31" s="14" t="n"/>
      <c r="E31" s="14" t="n"/>
      <c r="F31" s="14" t="n"/>
      <c r="G31" s="14" t="n"/>
      <c r="H31" s="14" t="n"/>
      <c r="I31" s="15">
        <f>IF(COUNTA($A31:$H31,$K31,$N31)=0,"",IF(AND($E31&lt;&gt;"",$F31&lt;&gt;"",$G31&lt;&gt;"",$H31&lt;&gt;""),IFERROR(MAX($E31:$H31),""),""))</f>
        <v/>
      </c>
      <c r="J31" s="7">
        <f>IF(COUNTA($A31:$H31,$K31,$N31)=0,"",IF($E31="","",IFERROR(IF($I31&lt;&gt;"",$I31-$E31,MAX(0,TODAY()-$E31)),"")))</f>
        <v/>
      </c>
      <c r="K31" s="16" t="n"/>
      <c r="L31" s="17">
        <f>IF(COUNTA($A31:$H31,$K31,$N31)=0,"",IF(OR($A31="",$B31="",$C31=""),"Record incomplete",IF($E31="","Not sent",IF($F31="","Awaiting resident",IF($G31="","Awaiting countersignature",IF($H31="","Copy due","Complete"))))))</f>
        <v/>
      </c>
      <c r="M31" s="17">
        <f>IF(COUNTA($A31:$H31,$K31,$N31)=0,"",IF(OR($A31="",$B31="",$C31=""),"Check: add property, unit, or tenancy",IF(OR(AND($F31&lt;&gt;"",$E31=""),AND($G31&lt;&gt;"",$F31=""),AND($H31&lt;&gt;"",$G31=""),AND($E31&lt;&gt;"",$F31&lt;&gt;"",$F31&lt;$E31),AND($F31&lt;&gt;"",$G31&lt;&gt;"",$G31&lt;$F31),AND($G31&lt;&gt;"",$H31&lt;&gt;"",$H31&lt;$G31)),"Check: milestone sequence",IF($L31="Complete","",IF($E31="","Check: send documents",IF(AND($L31="Awaiting resident",TODAY()-$E31&gt;Assumptions!$B$6),"Check: resident signature overdue",IF(AND($L31="Awaiting countersignature",TODAY()-$F31&gt;Assumptions!$B$6),"Check: countersignature overdue",IF(AND($L31="Copy due",TODAY()-$G31&gt;Assumptions!$B$6),"Check: deliver copy",IF($J31&gt;Assumptions!$B$5,"Check: timeline over target","On track")))))))))</f>
        <v/>
      </c>
      <c r="N31" s="13" t="n"/>
    </row>
    <row r="32" ht="28" customHeight="1">
      <c r="A32" s="13" t="n"/>
      <c r="B32" s="13" t="n"/>
      <c r="C32" s="13" t="n"/>
      <c r="D32" s="14" t="n"/>
      <c r="E32" s="14" t="n"/>
      <c r="F32" s="14" t="n"/>
      <c r="G32" s="14" t="n"/>
      <c r="H32" s="14" t="n"/>
      <c r="I32" s="18">
        <f>IF(COUNTA($A32:$H32,$K32,$N32)=0,"",IF(AND($E32&lt;&gt;"",$F32&lt;&gt;"",$G32&lt;&gt;"",$H32&lt;&gt;""),IFERROR(MAX($E32:$H32),""),""))</f>
        <v/>
      </c>
      <c r="J32" s="10">
        <f>IF(COUNTA($A32:$H32,$K32,$N32)=0,"",IF($E32="","",IFERROR(IF($I32&lt;&gt;"",$I32-$E32,MAX(0,TODAY()-$E32)),"")))</f>
        <v/>
      </c>
      <c r="K32" s="16" t="n"/>
      <c r="L32" s="19">
        <f>IF(COUNTA($A32:$H32,$K32,$N32)=0,"",IF(OR($A32="",$B32="",$C32=""),"Record incomplete",IF($E32="","Not sent",IF($F32="","Awaiting resident",IF($G32="","Awaiting countersignature",IF($H32="","Copy due","Complete"))))))</f>
        <v/>
      </c>
      <c r="M32" s="19">
        <f>IF(COUNTA($A32:$H32,$K32,$N32)=0,"",IF(OR($A32="",$B32="",$C32=""),"Check: add property, unit, or tenancy",IF(OR(AND($F32&lt;&gt;"",$E32=""),AND($G32&lt;&gt;"",$F32=""),AND($H32&lt;&gt;"",$G32=""),AND($E32&lt;&gt;"",$F32&lt;&gt;"",$F32&lt;$E32),AND($F32&lt;&gt;"",$G32&lt;&gt;"",$G32&lt;$F32),AND($G32&lt;&gt;"",$H32&lt;&gt;"",$H32&lt;$G32)),"Check: milestone sequence",IF($L32="Complete","",IF($E32="","Check: send documents",IF(AND($L32="Awaiting resident",TODAY()-$E32&gt;Assumptions!$B$6),"Check: resident signature overdue",IF(AND($L32="Awaiting countersignature",TODAY()-$F32&gt;Assumptions!$B$6),"Check: countersignature overdue",IF(AND($L32="Copy due",TODAY()-$G32&gt;Assumptions!$B$6),"Check: deliver copy",IF($J32&gt;Assumptions!$B$5,"Check: timeline over target","On track")))))))))</f>
        <v/>
      </c>
      <c r="N32" s="13" t="n"/>
    </row>
    <row r="33" ht="28" customHeight="1">
      <c r="A33" s="13" t="n"/>
      <c r="B33" s="13" t="n"/>
      <c r="C33" s="13" t="n"/>
      <c r="D33" s="14" t="n"/>
      <c r="E33" s="14" t="n"/>
      <c r="F33" s="14" t="n"/>
      <c r="G33" s="14" t="n"/>
      <c r="H33" s="14" t="n"/>
      <c r="I33" s="15">
        <f>IF(COUNTA($A33:$H33,$K33,$N33)=0,"",IF(AND($E33&lt;&gt;"",$F33&lt;&gt;"",$G33&lt;&gt;"",$H33&lt;&gt;""),IFERROR(MAX($E33:$H33),""),""))</f>
        <v/>
      </c>
      <c r="J33" s="7">
        <f>IF(COUNTA($A33:$H33,$K33,$N33)=0,"",IF($E33="","",IFERROR(IF($I33&lt;&gt;"",$I33-$E33,MAX(0,TODAY()-$E33)),"")))</f>
        <v/>
      </c>
      <c r="K33" s="16" t="n"/>
      <c r="L33" s="17">
        <f>IF(COUNTA($A33:$H33,$K33,$N33)=0,"",IF(OR($A33="",$B33="",$C33=""),"Record incomplete",IF($E33="","Not sent",IF($F33="","Awaiting resident",IF($G33="","Awaiting countersignature",IF($H33="","Copy due","Complete"))))))</f>
        <v/>
      </c>
      <c r="M33" s="17">
        <f>IF(COUNTA($A33:$H33,$K33,$N33)=0,"",IF(OR($A33="",$B33="",$C33=""),"Check: add property, unit, or tenancy",IF(OR(AND($F33&lt;&gt;"",$E33=""),AND($G33&lt;&gt;"",$F33=""),AND($H33&lt;&gt;"",$G33=""),AND($E33&lt;&gt;"",$F33&lt;&gt;"",$F33&lt;$E33),AND($F33&lt;&gt;"",$G33&lt;&gt;"",$G33&lt;$F33),AND($G33&lt;&gt;"",$H33&lt;&gt;"",$H33&lt;$G33)),"Check: milestone sequence",IF($L33="Complete","",IF($E33="","Check: send documents",IF(AND($L33="Awaiting resident",TODAY()-$E33&gt;Assumptions!$B$6),"Check: resident signature overdue",IF(AND($L33="Awaiting countersignature",TODAY()-$F33&gt;Assumptions!$B$6),"Check: countersignature overdue",IF(AND($L33="Copy due",TODAY()-$G33&gt;Assumptions!$B$6),"Check: deliver copy",IF($J33&gt;Assumptions!$B$5,"Check: timeline over target","On track")))))))))</f>
        <v/>
      </c>
      <c r="N33" s="13" t="n"/>
    </row>
    <row r="34" ht="28" customHeight="1">
      <c r="A34" s="13" t="n"/>
      <c r="B34" s="13" t="n"/>
      <c r="C34" s="13" t="n"/>
      <c r="D34" s="14" t="n"/>
      <c r="E34" s="14" t="n"/>
      <c r="F34" s="14" t="n"/>
      <c r="G34" s="14" t="n"/>
      <c r="H34" s="14" t="n"/>
      <c r="I34" s="18">
        <f>IF(COUNTA($A34:$H34,$K34,$N34)=0,"",IF(AND($E34&lt;&gt;"",$F34&lt;&gt;"",$G34&lt;&gt;"",$H34&lt;&gt;""),IFERROR(MAX($E34:$H34),""),""))</f>
        <v/>
      </c>
      <c r="J34" s="10">
        <f>IF(COUNTA($A34:$H34,$K34,$N34)=0,"",IF($E34="","",IFERROR(IF($I34&lt;&gt;"",$I34-$E34,MAX(0,TODAY()-$E34)),"")))</f>
        <v/>
      </c>
      <c r="K34" s="16" t="n"/>
      <c r="L34" s="19">
        <f>IF(COUNTA($A34:$H34,$K34,$N34)=0,"",IF(OR($A34="",$B34="",$C34=""),"Record incomplete",IF($E34="","Not sent",IF($F34="","Awaiting resident",IF($G34="","Awaiting countersignature",IF($H34="","Copy due","Complete"))))))</f>
        <v/>
      </c>
      <c r="M34" s="19">
        <f>IF(COUNTA($A34:$H34,$K34,$N34)=0,"",IF(OR($A34="",$B34="",$C34=""),"Check: add property, unit, or tenancy",IF(OR(AND($F34&lt;&gt;"",$E34=""),AND($G34&lt;&gt;"",$F34=""),AND($H34&lt;&gt;"",$G34=""),AND($E34&lt;&gt;"",$F34&lt;&gt;"",$F34&lt;$E34),AND($F34&lt;&gt;"",$G34&lt;&gt;"",$G34&lt;$F34),AND($G34&lt;&gt;"",$H34&lt;&gt;"",$H34&lt;$G34)),"Check: milestone sequence",IF($L34="Complete","",IF($E34="","Check: send documents",IF(AND($L34="Awaiting resident",TODAY()-$E34&gt;Assumptions!$B$6),"Check: resident signature overdue",IF(AND($L34="Awaiting countersignature",TODAY()-$F34&gt;Assumptions!$B$6),"Check: countersignature overdue",IF(AND($L34="Copy due",TODAY()-$G34&gt;Assumptions!$B$6),"Check: deliver copy",IF($J34&gt;Assumptions!$B$5,"Check: timeline over target","On track")))))))))</f>
        <v/>
      </c>
      <c r="N34" s="13" t="n"/>
    </row>
    <row r="35" ht="28" customHeight="1">
      <c r="A35" s="13" t="n"/>
      <c r="B35" s="13" t="n"/>
      <c r="C35" s="13" t="n"/>
      <c r="D35" s="14" t="n"/>
      <c r="E35" s="14" t="n"/>
      <c r="F35" s="14" t="n"/>
      <c r="G35" s="14" t="n"/>
      <c r="H35" s="14" t="n"/>
      <c r="I35" s="15">
        <f>IF(COUNTA($A35:$H35,$K35,$N35)=0,"",IF(AND($E35&lt;&gt;"",$F35&lt;&gt;"",$G35&lt;&gt;"",$H35&lt;&gt;""),IFERROR(MAX($E35:$H35),""),""))</f>
        <v/>
      </c>
      <c r="J35" s="7">
        <f>IF(COUNTA($A35:$H35,$K35,$N35)=0,"",IF($E35="","",IFERROR(IF($I35&lt;&gt;"",$I35-$E35,MAX(0,TODAY()-$E35)),"")))</f>
        <v/>
      </c>
      <c r="K35" s="16" t="n"/>
      <c r="L35" s="17">
        <f>IF(COUNTA($A35:$H35,$K35,$N35)=0,"",IF(OR($A35="",$B35="",$C35=""),"Record incomplete",IF($E35="","Not sent",IF($F35="","Awaiting resident",IF($G35="","Awaiting countersignature",IF($H35="","Copy due","Complete"))))))</f>
        <v/>
      </c>
      <c r="M35" s="17">
        <f>IF(COUNTA($A35:$H35,$K35,$N35)=0,"",IF(OR($A35="",$B35="",$C35=""),"Check: add property, unit, or tenancy",IF(OR(AND($F35&lt;&gt;"",$E35=""),AND($G35&lt;&gt;"",$F35=""),AND($H35&lt;&gt;"",$G35=""),AND($E35&lt;&gt;"",$F35&lt;&gt;"",$F35&lt;$E35),AND($F35&lt;&gt;"",$G35&lt;&gt;"",$G35&lt;$F35),AND($G35&lt;&gt;"",$H35&lt;&gt;"",$H35&lt;$G35)),"Check: milestone sequence",IF($L35="Complete","",IF($E35="","Check: send documents",IF(AND($L35="Awaiting resident",TODAY()-$E35&gt;Assumptions!$B$6),"Check: resident signature overdue",IF(AND($L35="Awaiting countersignature",TODAY()-$F35&gt;Assumptions!$B$6),"Check: countersignature overdue",IF(AND($L35="Copy due",TODAY()-$G35&gt;Assumptions!$B$6),"Check: deliver copy",IF($J35&gt;Assumptions!$B$5,"Check: timeline over target","On track")))))))))</f>
        <v/>
      </c>
      <c r="N35" s="13" t="n"/>
    </row>
    <row r="36" ht="28" customHeight="1">
      <c r="A36" s="13" t="n"/>
      <c r="B36" s="13" t="n"/>
      <c r="C36" s="13" t="n"/>
      <c r="D36" s="14" t="n"/>
      <c r="E36" s="14" t="n"/>
      <c r="F36" s="14" t="n"/>
      <c r="G36" s="14" t="n"/>
      <c r="H36" s="14" t="n"/>
      <c r="I36" s="18">
        <f>IF(COUNTA($A36:$H36,$K36,$N36)=0,"",IF(AND($E36&lt;&gt;"",$F36&lt;&gt;"",$G36&lt;&gt;"",$H36&lt;&gt;""),IFERROR(MAX($E36:$H36),""),""))</f>
        <v/>
      </c>
      <c r="J36" s="10">
        <f>IF(COUNTA($A36:$H36,$K36,$N36)=0,"",IF($E36="","",IFERROR(IF($I36&lt;&gt;"",$I36-$E36,MAX(0,TODAY()-$E36)),"")))</f>
        <v/>
      </c>
      <c r="K36" s="16" t="n"/>
      <c r="L36" s="19">
        <f>IF(COUNTA($A36:$H36,$K36,$N36)=0,"",IF(OR($A36="",$B36="",$C36=""),"Record incomplete",IF($E36="","Not sent",IF($F36="","Awaiting resident",IF($G36="","Awaiting countersignature",IF($H36="","Copy due","Complete"))))))</f>
        <v/>
      </c>
      <c r="M36" s="19">
        <f>IF(COUNTA($A36:$H36,$K36,$N36)=0,"",IF(OR($A36="",$B36="",$C36=""),"Check: add property, unit, or tenancy",IF(OR(AND($F36&lt;&gt;"",$E36=""),AND($G36&lt;&gt;"",$F36=""),AND($H36&lt;&gt;"",$G36=""),AND($E36&lt;&gt;"",$F36&lt;&gt;"",$F36&lt;$E36),AND($F36&lt;&gt;"",$G36&lt;&gt;"",$G36&lt;$F36),AND($G36&lt;&gt;"",$H36&lt;&gt;"",$H36&lt;$G36)),"Check: milestone sequence",IF($L36="Complete","",IF($E36="","Check: send documents",IF(AND($L36="Awaiting resident",TODAY()-$E36&gt;Assumptions!$B$6),"Check: resident signature overdue",IF(AND($L36="Awaiting countersignature",TODAY()-$F36&gt;Assumptions!$B$6),"Check: countersignature overdue",IF(AND($L36="Copy due",TODAY()-$G36&gt;Assumptions!$B$6),"Check: deliver copy",IF($J36&gt;Assumptions!$B$5,"Check: timeline over target","On track")))))))))</f>
        <v/>
      </c>
      <c r="N36" s="13" t="n"/>
    </row>
    <row r="37" ht="28" customHeight="1">
      <c r="A37" s="13" t="n"/>
      <c r="B37" s="13" t="n"/>
      <c r="C37" s="13" t="n"/>
      <c r="D37" s="14" t="n"/>
      <c r="E37" s="14" t="n"/>
      <c r="F37" s="14" t="n"/>
      <c r="G37" s="14" t="n"/>
      <c r="H37" s="14" t="n"/>
      <c r="I37" s="15">
        <f>IF(COUNTA($A37:$H37,$K37,$N37)=0,"",IF(AND($E37&lt;&gt;"",$F37&lt;&gt;"",$G37&lt;&gt;"",$H37&lt;&gt;""),IFERROR(MAX($E37:$H37),""),""))</f>
        <v/>
      </c>
      <c r="J37" s="7">
        <f>IF(COUNTA($A37:$H37,$K37,$N37)=0,"",IF($E37="","",IFERROR(IF($I37&lt;&gt;"",$I37-$E37,MAX(0,TODAY()-$E37)),"")))</f>
        <v/>
      </c>
      <c r="K37" s="16" t="n"/>
      <c r="L37" s="17">
        <f>IF(COUNTA($A37:$H37,$K37,$N37)=0,"",IF(OR($A37="",$B37="",$C37=""),"Record incomplete",IF($E37="","Not sent",IF($F37="","Awaiting resident",IF($G37="","Awaiting countersignature",IF($H37="","Copy due","Complete"))))))</f>
        <v/>
      </c>
      <c r="M37" s="17">
        <f>IF(COUNTA($A37:$H37,$K37,$N37)=0,"",IF(OR($A37="",$B37="",$C37=""),"Check: add property, unit, or tenancy",IF(OR(AND($F37&lt;&gt;"",$E37=""),AND($G37&lt;&gt;"",$F37=""),AND($H37&lt;&gt;"",$G37=""),AND($E37&lt;&gt;"",$F37&lt;&gt;"",$F37&lt;$E37),AND($F37&lt;&gt;"",$G37&lt;&gt;"",$G37&lt;$F37),AND($G37&lt;&gt;"",$H37&lt;&gt;"",$H37&lt;$G37)),"Check: milestone sequence",IF($L37="Complete","",IF($E37="","Check: send documents",IF(AND($L37="Awaiting resident",TODAY()-$E37&gt;Assumptions!$B$6),"Check: resident signature overdue",IF(AND($L37="Awaiting countersignature",TODAY()-$F37&gt;Assumptions!$B$6),"Check: countersignature overdue",IF(AND($L37="Copy due",TODAY()-$G37&gt;Assumptions!$B$6),"Check: deliver copy",IF($J37&gt;Assumptions!$B$5,"Check: timeline over target","On track")))))))))</f>
        <v/>
      </c>
      <c r="N37" s="13" t="n"/>
    </row>
    <row r="38" ht="28" customHeight="1">
      <c r="A38" s="13" t="n"/>
      <c r="B38" s="13" t="n"/>
      <c r="C38" s="13" t="n"/>
      <c r="D38" s="14" t="n"/>
      <c r="E38" s="14" t="n"/>
      <c r="F38" s="14" t="n"/>
      <c r="G38" s="14" t="n"/>
      <c r="H38" s="14" t="n"/>
      <c r="I38" s="18">
        <f>IF(COUNTA($A38:$H38,$K38,$N38)=0,"",IF(AND($E38&lt;&gt;"",$F38&lt;&gt;"",$G38&lt;&gt;"",$H38&lt;&gt;""),IFERROR(MAX($E38:$H38),""),""))</f>
        <v/>
      </c>
      <c r="J38" s="10">
        <f>IF(COUNTA($A38:$H38,$K38,$N38)=0,"",IF($E38="","",IFERROR(IF($I38&lt;&gt;"",$I38-$E38,MAX(0,TODAY()-$E38)),"")))</f>
        <v/>
      </c>
      <c r="K38" s="16" t="n"/>
      <c r="L38" s="19">
        <f>IF(COUNTA($A38:$H38,$K38,$N38)=0,"",IF(OR($A38="",$B38="",$C38=""),"Record incomplete",IF($E38="","Not sent",IF($F38="","Awaiting resident",IF($G38="","Awaiting countersignature",IF($H38="","Copy due","Complete"))))))</f>
        <v/>
      </c>
      <c r="M38" s="19">
        <f>IF(COUNTA($A38:$H38,$K38,$N38)=0,"",IF(OR($A38="",$B38="",$C38=""),"Check: add property, unit, or tenancy",IF(OR(AND($F38&lt;&gt;"",$E38=""),AND($G38&lt;&gt;"",$F38=""),AND($H38&lt;&gt;"",$G38=""),AND($E38&lt;&gt;"",$F38&lt;&gt;"",$F38&lt;$E38),AND($F38&lt;&gt;"",$G38&lt;&gt;"",$G38&lt;$F38),AND($G38&lt;&gt;"",$H38&lt;&gt;"",$H38&lt;$G38)),"Check: milestone sequence",IF($L38="Complete","",IF($E38="","Check: send documents",IF(AND($L38="Awaiting resident",TODAY()-$E38&gt;Assumptions!$B$6),"Check: resident signature overdue",IF(AND($L38="Awaiting countersignature",TODAY()-$F38&gt;Assumptions!$B$6),"Check: countersignature overdue",IF(AND($L38="Copy due",TODAY()-$G38&gt;Assumptions!$B$6),"Check: deliver copy",IF($J38&gt;Assumptions!$B$5,"Check: timeline over target","On track")))))))))</f>
        <v/>
      </c>
      <c r="N38" s="13" t="n"/>
    </row>
    <row r="39" ht="28" customHeight="1">
      <c r="A39" s="13" t="n"/>
      <c r="B39" s="13" t="n"/>
      <c r="C39" s="13" t="n"/>
      <c r="D39" s="14" t="n"/>
      <c r="E39" s="14" t="n"/>
      <c r="F39" s="14" t="n"/>
      <c r="G39" s="14" t="n"/>
      <c r="H39" s="14" t="n"/>
      <c r="I39" s="15">
        <f>IF(COUNTA($A39:$H39,$K39,$N39)=0,"",IF(AND($E39&lt;&gt;"",$F39&lt;&gt;"",$G39&lt;&gt;"",$H39&lt;&gt;""),IFERROR(MAX($E39:$H39),""),""))</f>
        <v/>
      </c>
      <c r="J39" s="7">
        <f>IF(COUNTA($A39:$H39,$K39,$N39)=0,"",IF($E39="","",IFERROR(IF($I39&lt;&gt;"",$I39-$E39,MAX(0,TODAY()-$E39)),"")))</f>
        <v/>
      </c>
      <c r="K39" s="16" t="n"/>
      <c r="L39" s="17">
        <f>IF(COUNTA($A39:$H39,$K39,$N39)=0,"",IF(OR($A39="",$B39="",$C39=""),"Record incomplete",IF($E39="","Not sent",IF($F39="","Awaiting resident",IF($G39="","Awaiting countersignature",IF($H39="","Copy due","Complete"))))))</f>
        <v/>
      </c>
      <c r="M39" s="17">
        <f>IF(COUNTA($A39:$H39,$K39,$N39)=0,"",IF(OR($A39="",$B39="",$C39=""),"Check: add property, unit, or tenancy",IF(OR(AND($F39&lt;&gt;"",$E39=""),AND($G39&lt;&gt;"",$F39=""),AND($H39&lt;&gt;"",$G39=""),AND($E39&lt;&gt;"",$F39&lt;&gt;"",$F39&lt;$E39),AND($F39&lt;&gt;"",$G39&lt;&gt;"",$G39&lt;$F39),AND($G39&lt;&gt;"",$H39&lt;&gt;"",$H39&lt;$G39)),"Check: milestone sequence",IF($L39="Complete","",IF($E39="","Check: send documents",IF(AND($L39="Awaiting resident",TODAY()-$E39&gt;Assumptions!$B$6),"Check: resident signature overdue",IF(AND($L39="Awaiting countersignature",TODAY()-$F39&gt;Assumptions!$B$6),"Check: countersignature overdue",IF(AND($L39="Copy due",TODAY()-$G39&gt;Assumptions!$B$6),"Check: deliver copy",IF($J39&gt;Assumptions!$B$5,"Check: timeline over target","On track")))))))))</f>
        <v/>
      </c>
      <c r="N39" s="13" t="n"/>
    </row>
    <row r="40" ht="28" customHeight="1">
      <c r="A40" s="13" t="n"/>
      <c r="B40" s="13" t="n"/>
      <c r="C40" s="13" t="n"/>
      <c r="D40" s="14" t="n"/>
      <c r="E40" s="14" t="n"/>
      <c r="F40" s="14" t="n"/>
      <c r="G40" s="14" t="n"/>
      <c r="H40" s="14" t="n"/>
      <c r="I40" s="18">
        <f>IF(COUNTA($A40:$H40,$K40,$N40)=0,"",IF(AND($E40&lt;&gt;"",$F40&lt;&gt;"",$G40&lt;&gt;"",$H40&lt;&gt;""),IFERROR(MAX($E40:$H40),""),""))</f>
        <v/>
      </c>
      <c r="J40" s="10">
        <f>IF(COUNTA($A40:$H40,$K40,$N40)=0,"",IF($E40="","",IFERROR(IF($I40&lt;&gt;"",$I40-$E40,MAX(0,TODAY()-$E40)),"")))</f>
        <v/>
      </c>
      <c r="K40" s="16" t="n"/>
      <c r="L40" s="19">
        <f>IF(COUNTA($A40:$H40,$K40,$N40)=0,"",IF(OR($A40="",$B40="",$C40=""),"Record incomplete",IF($E40="","Not sent",IF($F40="","Awaiting resident",IF($G40="","Awaiting countersignature",IF($H40="","Copy due","Complete"))))))</f>
        <v/>
      </c>
      <c r="M40" s="19">
        <f>IF(COUNTA($A40:$H40,$K40,$N40)=0,"",IF(OR($A40="",$B40="",$C40=""),"Check: add property, unit, or tenancy",IF(OR(AND($F40&lt;&gt;"",$E40=""),AND($G40&lt;&gt;"",$F40=""),AND($H40&lt;&gt;"",$G40=""),AND($E40&lt;&gt;"",$F40&lt;&gt;"",$F40&lt;$E40),AND($F40&lt;&gt;"",$G40&lt;&gt;"",$G40&lt;$F40),AND($G40&lt;&gt;"",$H40&lt;&gt;"",$H40&lt;$G40)),"Check: milestone sequence",IF($L40="Complete","",IF($E40="","Check: send documents",IF(AND($L40="Awaiting resident",TODAY()-$E40&gt;Assumptions!$B$6),"Check: resident signature overdue",IF(AND($L40="Awaiting countersignature",TODAY()-$F40&gt;Assumptions!$B$6),"Check: countersignature overdue",IF(AND($L40="Copy due",TODAY()-$G40&gt;Assumptions!$B$6),"Check: deliver copy",IF($J40&gt;Assumptions!$B$5,"Check: timeline over target","On track")))))))))</f>
        <v/>
      </c>
      <c r="N40" s="13" t="n"/>
    </row>
    <row r="41" ht="28" customHeight="1">
      <c r="A41" s="13" t="n"/>
      <c r="B41" s="13" t="n"/>
      <c r="C41" s="13" t="n"/>
      <c r="D41" s="14" t="n"/>
      <c r="E41" s="14" t="n"/>
      <c r="F41" s="14" t="n"/>
      <c r="G41" s="14" t="n"/>
      <c r="H41" s="14" t="n"/>
      <c r="I41" s="15">
        <f>IF(COUNTA($A41:$H41,$K41,$N41)=0,"",IF(AND($E41&lt;&gt;"",$F41&lt;&gt;"",$G41&lt;&gt;"",$H41&lt;&gt;""),IFERROR(MAX($E41:$H41),""),""))</f>
        <v/>
      </c>
      <c r="J41" s="7">
        <f>IF(COUNTA($A41:$H41,$K41,$N41)=0,"",IF($E41="","",IFERROR(IF($I41&lt;&gt;"",$I41-$E41,MAX(0,TODAY()-$E41)),"")))</f>
        <v/>
      </c>
      <c r="K41" s="16" t="n"/>
      <c r="L41" s="17">
        <f>IF(COUNTA($A41:$H41,$K41,$N41)=0,"",IF(OR($A41="",$B41="",$C41=""),"Record incomplete",IF($E41="","Not sent",IF($F41="","Awaiting resident",IF($G41="","Awaiting countersignature",IF($H41="","Copy due","Complete"))))))</f>
        <v/>
      </c>
      <c r="M41" s="17">
        <f>IF(COUNTA($A41:$H41,$K41,$N41)=0,"",IF(OR($A41="",$B41="",$C41=""),"Check: add property, unit, or tenancy",IF(OR(AND($F41&lt;&gt;"",$E41=""),AND($G41&lt;&gt;"",$F41=""),AND($H41&lt;&gt;"",$G41=""),AND($E41&lt;&gt;"",$F41&lt;&gt;"",$F41&lt;$E41),AND($F41&lt;&gt;"",$G41&lt;&gt;"",$G41&lt;$F41),AND($G41&lt;&gt;"",$H41&lt;&gt;"",$H41&lt;$G41)),"Check: milestone sequence",IF($L41="Complete","",IF($E41="","Check: send documents",IF(AND($L41="Awaiting resident",TODAY()-$E41&gt;Assumptions!$B$6),"Check: resident signature overdue",IF(AND($L41="Awaiting countersignature",TODAY()-$F41&gt;Assumptions!$B$6),"Check: countersignature overdue",IF(AND($L41="Copy due",TODAY()-$G41&gt;Assumptions!$B$6),"Check: deliver copy",IF($J41&gt;Assumptions!$B$5,"Check: timeline over target","On track")))))))))</f>
        <v/>
      </c>
      <c r="N41" s="13" t="n"/>
    </row>
    <row r="42" ht="28" customHeight="1">
      <c r="A42" s="13" t="n"/>
      <c r="B42" s="13" t="n"/>
      <c r="C42" s="13" t="n"/>
      <c r="D42" s="14" t="n"/>
      <c r="E42" s="14" t="n"/>
      <c r="F42" s="14" t="n"/>
      <c r="G42" s="14" t="n"/>
      <c r="H42" s="14" t="n"/>
      <c r="I42" s="18">
        <f>IF(COUNTA($A42:$H42,$K42,$N42)=0,"",IF(AND($E42&lt;&gt;"",$F42&lt;&gt;"",$G42&lt;&gt;"",$H42&lt;&gt;""),IFERROR(MAX($E42:$H42),""),""))</f>
        <v/>
      </c>
      <c r="J42" s="10">
        <f>IF(COUNTA($A42:$H42,$K42,$N42)=0,"",IF($E42="","",IFERROR(IF($I42&lt;&gt;"",$I42-$E42,MAX(0,TODAY()-$E42)),"")))</f>
        <v/>
      </c>
      <c r="K42" s="16" t="n"/>
      <c r="L42" s="19">
        <f>IF(COUNTA($A42:$H42,$K42,$N42)=0,"",IF(OR($A42="",$B42="",$C42=""),"Record incomplete",IF($E42="","Not sent",IF($F42="","Awaiting resident",IF($G42="","Awaiting countersignature",IF($H42="","Copy due","Complete"))))))</f>
        <v/>
      </c>
      <c r="M42" s="19">
        <f>IF(COUNTA($A42:$H42,$K42,$N42)=0,"",IF(OR($A42="",$B42="",$C42=""),"Check: add property, unit, or tenancy",IF(OR(AND($F42&lt;&gt;"",$E42=""),AND($G42&lt;&gt;"",$F42=""),AND($H42&lt;&gt;"",$G42=""),AND($E42&lt;&gt;"",$F42&lt;&gt;"",$F42&lt;$E42),AND($F42&lt;&gt;"",$G42&lt;&gt;"",$G42&lt;$F42),AND($G42&lt;&gt;"",$H42&lt;&gt;"",$H42&lt;$G42)),"Check: milestone sequence",IF($L42="Complete","",IF($E42="","Check: send documents",IF(AND($L42="Awaiting resident",TODAY()-$E42&gt;Assumptions!$B$6),"Check: resident signature overdue",IF(AND($L42="Awaiting countersignature",TODAY()-$F42&gt;Assumptions!$B$6),"Check: countersignature overdue",IF(AND($L42="Copy due",TODAY()-$G42&gt;Assumptions!$B$6),"Check: deliver copy",IF($J42&gt;Assumptions!$B$5,"Check: timeline over target","On track")))))))))</f>
        <v/>
      </c>
      <c r="N42" s="13" t="n"/>
    </row>
    <row r="43" ht="28" customHeight="1">
      <c r="A43" s="13" t="n"/>
      <c r="B43" s="13" t="n"/>
      <c r="C43" s="13" t="n"/>
      <c r="D43" s="14" t="n"/>
      <c r="E43" s="14" t="n"/>
      <c r="F43" s="14" t="n"/>
      <c r="G43" s="14" t="n"/>
      <c r="H43" s="14" t="n"/>
      <c r="I43" s="15">
        <f>IF(COUNTA($A43:$H43,$K43,$N43)=0,"",IF(AND($E43&lt;&gt;"",$F43&lt;&gt;"",$G43&lt;&gt;"",$H43&lt;&gt;""),IFERROR(MAX($E43:$H43),""),""))</f>
        <v/>
      </c>
      <c r="J43" s="7">
        <f>IF(COUNTA($A43:$H43,$K43,$N43)=0,"",IF($E43="","",IFERROR(IF($I43&lt;&gt;"",$I43-$E43,MAX(0,TODAY()-$E43)),"")))</f>
        <v/>
      </c>
      <c r="K43" s="16" t="n"/>
      <c r="L43" s="17">
        <f>IF(COUNTA($A43:$H43,$K43,$N43)=0,"",IF(OR($A43="",$B43="",$C43=""),"Record incomplete",IF($E43="","Not sent",IF($F43="","Awaiting resident",IF($G43="","Awaiting countersignature",IF($H43="","Copy due","Complete"))))))</f>
        <v/>
      </c>
      <c r="M43" s="17">
        <f>IF(COUNTA($A43:$H43,$K43,$N43)=0,"",IF(OR($A43="",$B43="",$C43=""),"Check: add property, unit, or tenancy",IF(OR(AND($F43&lt;&gt;"",$E43=""),AND($G43&lt;&gt;"",$F43=""),AND($H43&lt;&gt;"",$G43=""),AND($E43&lt;&gt;"",$F43&lt;&gt;"",$F43&lt;$E43),AND($F43&lt;&gt;"",$G43&lt;&gt;"",$G43&lt;$F43),AND($G43&lt;&gt;"",$H43&lt;&gt;"",$H43&lt;$G43)),"Check: milestone sequence",IF($L43="Complete","",IF($E43="","Check: send documents",IF(AND($L43="Awaiting resident",TODAY()-$E43&gt;Assumptions!$B$6),"Check: resident signature overdue",IF(AND($L43="Awaiting countersignature",TODAY()-$F43&gt;Assumptions!$B$6),"Check: countersignature overdue",IF(AND($L43="Copy due",TODAY()-$G43&gt;Assumptions!$B$6),"Check: deliver copy",IF($J43&gt;Assumptions!$B$5,"Check: timeline over target","On track")))))))))</f>
        <v/>
      </c>
      <c r="N43" s="13" t="n"/>
    </row>
    <row r="44" ht="28" customHeight="1">
      <c r="A44" s="13" t="n"/>
      <c r="B44" s="13" t="n"/>
      <c r="C44" s="13" t="n"/>
      <c r="D44" s="14" t="n"/>
      <c r="E44" s="14" t="n"/>
      <c r="F44" s="14" t="n"/>
      <c r="G44" s="14" t="n"/>
      <c r="H44" s="14" t="n"/>
      <c r="I44" s="18">
        <f>IF(COUNTA($A44:$H44,$K44,$N44)=0,"",IF(AND($E44&lt;&gt;"",$F44&lt;&gt;"",$G44&lt;&gt;"",$H44&lt;&gt;""),IFERROR(MAX($E44:$H44),""),""))</f>
        <v/>
      </c>
      <c r="J44" s="10">
        <f>IF(COUNTA($A44:$H44,$K44,$N44)=0,"",IF($E44="","",IFERROR(IF($I44&lt;&gt;"",$I44-$E44,MAX(0,TODAY()-$E44)),"")))</f>
        <v/>
      </c>
      <c r="K44" s="16" t="n"/>
      <c r="L44" s="19">
        <f>IF(COUNTA($A44:$H44,$K44,$N44)=0,"",IF(OR($A44="",$B44="",$C44=""),"Record incomplete",IF($E44="","Not sent",IF($F44="","Awaiting resident",IF($G44="","Awaiting countersignature",IF($H44="","Copy due","Complete"))))))</f>
        <v/>
      </c>
      <c r="M44" s="19">
        <f>IF(COUNTA($A44:$H44,$K44,$N44)=0,"",IF(OR($A44="",$B44="",$C44=""),"Check: add property, unit, or tenancy",IF(OR(AND($F44&lt;&gt;"",$E44=""),AND($G44&lt;&gt;"",$F44=""),AND($H44&lt;&gt;"",$G44=""),AND($E44&lt;&gt;"",$F44&lt;&gt;"",$F44&lt;$E44),AND($F44&lt;&gt;"",$G44&lt;&gt;"",$G44&lt;$F44),AND($G44&lt;&gt;"",$H44&lt;&gt;"",$H44&lt;$G44)),"Check: milestone sequence",IF($L44="Complete","",IF($E44="","Check: send documents",IF(AND($L44="Awaiting resident",TODAY()-$E44&gt;Assumptions!$B$6),"Check: resident signature overdue",IF(AND($L44="Awaiting countersignature",TODAY()-$F44&gt;Assumptions!$B$6),"Check: countersignature overdue",IF(AND($L44="Copy due",TODAY()-$G44&gt;Assumptions!$B$6),"Check: deliver copy",IF($J44&gt;Assumptions!$B$5,"Check: timeline over target","On track")))))))))</f>
        <v/>
      </c>
      <c r="N44" s="13" t="n"/>
    </row>
    <row r="45" ht="28" customHeight="1">
      <c r="A45" s="13" t="n"/>
      <c r="B45" s="13" t="n"/>
      <c r="C45" s="13" t="n"/>
      <c r="D45" s="14" t="n"/>
      <c r="E45" s="14" t="n"/>
      <c r="F45" s="14" t="n"/>
      <c r="G45" s="14" t="n"/>
      <c r="H45" s="14" t="n"/>
      <c r="I45" s="15">
        <f>IF(COUNTA($A45:$H45,$K45,$N45)=0,"",IF(AND($E45&lt;&gt;"",$F45&lt;&gt;"",$G45&lt;&gt;"",$H45&lt;&gt;""),IFERROR(MAX($E45:$H45),""),""))</f>
        <v/>
      </c>
      <c r="J45" s="7">
        <f>IF(COUNTA($A45:$H45,$K45,$N45)=0,"",IF($E45="","",IFERROR(IF($I45&lt;&gt;"",$I45-$E45,MAX(0,TODAY()-$E45)),"")))</f>
        <v/>
      </c>
      <c r="K45" s="16" t="n"/>
      <c r="L45" s="17">
        <f>IF(COUNTA($A45:$H45,$K45,$N45)=0,"",IF(OR($A45="",$B45="",$C45=""),"Record incomplete",IF($E45="","Not sent",IF($F45="","Awaiting resident",IF($G45="","Awaiting countersignature",IF($H45="","Copy due","Complete"))))))</f>
        <v/>
      </c>
      <c r="M45" s="17">
        <f>IF(COUNTA($A45:$H45,$K45,$N45)=0,"",IF(OR($A45="",$B45="",$C45=""),"Check: add property, unit, or tenancy",IF(OR(AND($F45&lt;&gt;"",$E45=""),AND($G45&lt;&gt;"",$F45=""),AND($H45&lt;&gt;"",$G45=""),AND($E45&lt;&gt;"",$F45&lt;&gt;"",$F45&lt;$E45),AND($F45&lt;&gt;"",$G45&lt;&gt;"",$G45&lt;$F45),AND($G45&lt;&gt;"",$H45&lt;&gt;"",$H45&lt;$G45)),"Check: milestone sequence",IF($L45="Complete","",IF($E45="","Check: send documents",IF(AND($L45="Awaiting resident",TODAY()-$E45&gt;Assumptions!$B$6),"Check: resident signature overdue",IF(AND($L45="Awaiting countersignature",TODAY()-$F45&gt;Assumptions!$B$6),"Check: countersignature overdue",IF(AND($L45="Copy due",TODAY()-$G45&gt;Assumptions!$B$6),"Check: deliver copy",IF($J45&gt;Assumptions!$B$5,"Check: timeline over target","On track")))))))))</f>
        <v/>
      </c>
      <c r="N45" s="13" t="n"/>
    </row>
    <row r="46" ht="28" customHeight="1">
      <c r="A46" s="13" t="n"/>
      <c r="B46" s="13" t="n"/>
      <c r="C46" s="13" t="n"/>
      <c r="D46" s="14" t="n"/>
      <c r="E46" s="14" t="n"/>
      <c r="F46" s="14" t="n"/>
      <c r="G46" s="14" t="n"/>
      <c r="H46" s="14" t="n"/>
      <c r="I46" s="18">
        <f>IF(COUNTA($A46:$H46,$K46,$N46)=0,"",IF(AND($E46&lt;&gt;"",$F46&lt;&gt;"",$G46&lt;&gt;"",$H46&lt;&gt;""),IFERROR(MAX($E46:$H46),""),""))</f>
        <v/>
      </c>
      <c r="J46" s="10">
        <f>IF(COUNTA($A46:$H46,$K46,$N46)=0,"",IF($E46="","",IFERROR(IF($I46&lt;&gt;"",$I46-$E46,MAX(0,TODAY()-$E46)),"")))</f>
        <v/>
      </c>
      <c r="K46" s="16" t="n"/>
      <c r="L46" s="19">
        <f>IF(COUNTA($A46:$H46,$K46,$N46)=0,"",IF(OR($A46="",$B46="",$C46=""),"Record incomplete",IF($E46="","Not sent",IF($F46="","Awaiting resident",IF($G46="","Awaiting countersignature",IF($H46="","Copy due","Complete"))))))</f>
        <v/>
      </c>
      <c r="M46" s="19">
        <f>IF(COUNTA($A46:$H46,$K46,$N46)=0,"",IF(OR($A46="",$B46="",$C46=""),"Check: add property, unit, or tenancy",IF(OR(AND($F46&lt;&gt;"",$E46=""),AND($G46&lt;&gt;"",$F46=""),AND($H46&lt;&gt;"",$G46=""),AND($E46&lt;&gt;"",$F46&lt;&gt;"",$F46&lt;$E46),AND($F46&lt;&gt;"",$G46&lt;&gt;"",$G46&lt;$F46),AND($G46&lt;&gt;"",$H46&lt;&gt;"",$H46&lt;$G46)),"Check: milestone sequence",IF($L46="Complete","",IF($E46="","Check: send documents",IF(AND($L46="Awaiting resident",TODAY()-$E46&gt;Assumptions!$B$6),"Check: resident signature overdue",IF(AND($L46="Awaiting countersignature",TODAY()-$F46&gt;Assumptions!$B$6),"Check: countersignature overdue",IF(AND($L46="Copy due",TODAY()-$G46&gt;Assumptions!$B$6),"Check: deliver copy",IF($J46&gt;Assumptions!$B$5,"Check: timeline over target","On track")))))))))</f>
        <v/>
      </c>
      <c r="N46" s="13" t="n"/>
    </row>
    <row r="47" ht="28" customHeight="1">
      <c r="A47" s="13" t="n"/>
      <c r="B47" s="13" t="n"/>
      <c r="C47" s="13" t="n"/>
      <c r="D47" s="14" t="n"/>
      <c r="E47" s="14" t="n"/>
      <c r="F47" s="14" t="n"/>
      <c r="G47" s="14" t="n"/>
      <c r="H47" s="14" t="n"/>
      <c r="I47" s="15">
        <f>IF(COUNTA($A47:$H47,$K47,$N47)=0,"",IF(AND($E47&lt;&gt;"",$F47&lt;&gt;"",$G47&lt;&gt;"",$H47&lt;&gt;""),IFERROR(MAX($E47:$H47),""),""))</f>
        <v/>
      </c>
      <c r="J47" s="7">
        <f>IF(COUNTA($A47:$H47,$K47,$N47)=0,"",IF($E47="","",IFERROR(IF($I47&lt;&gt;"",$I47-$E47,MAX(0,TODAY()-$E47)),"")))</f>
        <v/>
      </c>
      <c r="K47" s="16" t="n"/>
      <c r="L47" s="17">
        <f>IF(COUNTA($A47:$H47,$K47,$N47)=0,"",IF(OR($A47="",$B47="",$C47=""),"Record incomplete",IF($E47="","Not sent",IF($F47="","Awaiting resident",IF($G47="","Awaiting countersignature",IF($H47="","Copy due","Complete"))))))</f>
        <v/>
      </c>
      <c r="M47" s="17">
        <f>IF(COUNTA($A47:$H47,$K47,$N47)=0,"",IF(OR($A47="",$B47="",$C47=""),"Check: add property, unit, or tenancy",IF(OR(AND($F47&lt;&gt;"",$E47=""),AND($G47&lt;&gt;"",$F47=""),AND($H47&lt;&gt;"",$G47=""),AND($E47&lt;&gt;"",$F47&lt;&gt;"",$F47&lt;$E47),AND($F47&lt;&gt;"",$G47&lt;&gt;"",$G47&lt;$F47),AND($G47&lt;&gt;"",$H47&lt;&gt;"",$H47&lt;$G47)),"Check: milestone sequence",IF($L47="Complete","",IF($E47="","Check: send documents",IF(AND($L47="Awaiting resident",TODAY()-$E47&gt;Assumptions!$B$6),"Check: resident signature overdue",IF(AND($L47="Awaiting countersignature",TODAY()-$F47&gt;Assumptions!$B$6),"Check: countersignature overdue",IF(AND($L47="Copy due",TODAY()-$G47&gt;Assumptions!$B$6),"Check: deliver copy",IF($J47&gt;Assumptions!$B$5,"Check: timeline over target","On track")))))))))</f>
        <v/>
      </c>
      <c r="N47" s="13" t="n"/>
    </row>
    <row r="48" ht="28" customHeight="1">
      <c r="A48" s="13" t="n"/>
      <c r="B48" s="13" t="n"/>
      <c r="C48" s="13" t="n"/>
      <c r="D48" s="14" t="n"/>
      <c r="E48" s="14" t="n"/>
      <c r="F48" s="14" t="n"/>
      <c r="G48" s="14" t="n"/>
      <c r="H48" s="14" t="n"/>
      <c r="I48" s="18">
        <f>IF(COUNTA($A48:$H48,$K48,$N48)=0,"",IF(AND($E48&lt;&gt;"",$F48&lt;&gt;"",$G48&lt;&gt;"",$H48&lt;&gt;""),IFERROR(MAX($E48:$H48),""),""))</f>
        <v/>
      </c>
      <c r="J48" s="10">
        <f>IF(COUNTA($A48:$H48,$K48,$N48)=0,"",IF($E48="","",IFERROR(IF($I48&lt;&gt;"",$I48-$E48,MAX(0,TODAY()-$E48)),"")))</f>
        <v/>
      </c>
      <c r="K48" s="16" t="n"/>
      <c r="L48" s="19">
        <f>IF(COUNTA($A48:$H48,$K48,$N48)=0,"",IF(OR($A48="",$B48="",$C48=""),"Record incomplete",IF($E48="","Not sent",IF($F48="","Awaiting resident",IF($G48="","Awaiting countersignature",IF($H48="","Copy due","Complete"))))))</f>
        <v/>
      </c>
      <c r="M48" s="19">
        <f>IF(COUNTA($A48:$H48,$K48,$N48)=0,"",IF(OR($A48="",$B48="",$C48=""),"Check: add property, unit, or tenancy",IF(OR(AND($F48&lt;&gt;"",$E48=""),AND($G48&lt;&gt;"",$F48=""),AND($H48&lt;&gt;"",$G48=""),AND($E48&lt;&gt;"",$F48&lt;&gt;"",$F48&lt;$E48),AND($F48&lt;&gt;"",$G48&lt;&gt;"",$G48&lt;$F48),AND($G48&lt;&gt;"",$H48&lt;&gt;"",$H48&lt;$G48)),"Check: milestone sequence",IF($L48="Complete","",IF($E48="","Check: send documents",IF(AND($L48="Awaiting resident",TODAY()-$E48&gt;Assumptions!$B$6),"Check: resident signature overdue",IF(AND($L48="Awaiting countersignature",TODAY()-$F48&gt;Assumptions!$B$6),"Check: countersignature overdue",IF(AND($L48="Copy due",TODAY()-$G48&gt;Assumptions!$B$6),"Check: deliver copy",IF($J48&gt;Assumptions!$B$5,"Check: timeline over target","On track")))))))))</f>
        <v/>
      </c>
      <c r="N48" s="13" t="n"/>
    </row>
    <row r="49" ht="28" customHeight="1">
      <c r="A49" s="13" t="n"/>
      <c r="B49" s="13" t="n"/>
      <c r="C49" s="13" t="n"/>
      <c r="D49" s="14" t="n"/>
      <c r="E49" s="14" t="n"/>
      <c r="F49" s="14" t="n"/>
      <c r="G49" s="14" t="n"/>
      <c r="H49" s="14" t="n"/>
      <c r="I49" s="15">
        <f>IF(COUNTA($A49:$H49,$K49,$N49)=0,"",IF(AND($E49&lt;&gt;"",$F49&lt;&gt;"",$G49&lt;&gt;"",$H49&lt;&gt;""),IFERROR(MAX($E49:$H49),""),""))</f>
        <v/>
      </c>
      <c r="J49" s="7">
        <f>IF(COUNTA($A49:$H49,$K49,$N49)=0,"",IF($E49="","",IFERROR(IF($I49&lt;&gt;"",$I49-$E49,MAX(0,TODAY()-$E49)),"")))</f>
        <v/>
      </c>
      <c r="K49" s="16" t="n"/>
      <c r="L49" s="17">
        <f>IF(COUNTA($A49:$H49,$K49,$N49)=0,"",IF(OR($A49="",$B49="",$C49=""),"Record incomplete",IF($E49="","Not sent",IF($F49="","Awaiting resident",IF($G49="","Awaiting countersignature",IF($H49="","Copy due","Complete"))))))</f>
        <v/>
      </c>
      <c r="M49" s="17">
        <f>IF(COUNTA($A49:$H49,$K49,$N49)=0,"",IF(OR($A49="",$B49="",$C49=""),"Check: add property, unit, or tenancy",IF(OR(AND($F49&lt;&gt;"",$E49=""),AND($G49&lt;&gt;"",$F49=""),AND($H49&lt;&gt;"",$G49=""),AND($E49&lt;&gt;"",$F49&lt;&gt;"",$F49&lt;$E49),AND($F49&lt;&gt;"",$G49&lt;&gt;"",$G49&lt;$F49),AND($G49&lt;&gt;"",$H49&lt;&gt;"",$H49&lt;$G49)),"Check: milestone sequence",IF($L49="Complete","",IF($E49="","Check: send documents",IF(AND($L49="Awaiting resident",TODAY()-$E49&gt;Assumptions!$B$6),"Check: resident signature overdue",IF(AND($L49="Awaiting countersignature",TODAY()-$F49&gt;Assumptions!$B$6),"Check: countersignature overdue",IF(AND($L49="Copy due",TODAY()-$G49&gt;Assumptions!$B$6),"Check: deliver copy",IF($J49&gt;Assumptions!$B$5,"Check: timeline over target","On track")))))))))</f>
        <v/>
      </c>
      <c r="N49" s="13" t="n"/>
    </row>
    <row r="50" ht="28" customHeight="1">
      <c r="A50" s="13" t="n"/>
      <c r="B50" s="13" t="n"/>
      <c r="C50" s="13" t="n"/>
      <c r="D50" s="14" t="n"/>
      <c r="E50" s="14" t="n"/>
      <c r="F50" s="14" t="n"/>
      <c r="G50" s="14" t="n"/>
      <c r="H50" s="14" t="n"/>
      <c r="I50" s="18">
        <f>IF(COUNTA($A50:$H50,$K50,$N50)=0,"",IF(AND($E50&lt;&gt;"",$F50&lt;&gt;"",$G50&lt;&gt;"",$H50&lt;&gt;""),IFERROR(MAX($E50:$H50),""),""))</f>
        <v/>
      </c>
      <c r="J50" s="10">
        <f>IF(COUNTA($A50:$H50,$K50,$N50)=0,"",IF($E50="","",IFERROR(IF($I50&lt;&gt;"",$I50-$E50,MAX(0,TODAY()-$E50)),"")))</f>
        <v/>
      </c>
      <c r="K50" s="16" t="n"/>
      <c r="L50" s="19">
        <f>IF(COUNTA($A50:$H50,$K50,$N50)=0,"",IF(OR($A50="",$B50="",$C50=""),"Record incomplete",IF($E50="","Not sent",IF($F50="","Awaiting resident",IF($G50="","Awaiting countersignature",IF($H50="","Copy due","Complete"))))))</f>
        <v/>
      </c>
      <c r="M50" s="19">
        <f>IF(COUNTA($A50:$H50,$K50,$N50)=0,"",IF(OR($A50="",$B50="",$C50=""),"Check: add property, unit, or tenancy",IF(OR(AND($F50&lt;&gt;"",$E50=""),AND($G50&lt;&gt;"",$F50=""),AND($H50&lt;&gt;"",$G50=""),AND($E50&lt;&gt;"",$F50&lt;&gt;"",$F50&lt;$E50),AND($F50&lt;&gt;"",$G50&lt;&gt;"",$G50&lt;$F50),AND($G50&lt;&gt;"",$H50&lt;&gt;"",$H50&lt;$G50)),"Check: milestone sequence",IF($L50="Complete","",IF($E50="","Check: send documents",IF(AND($L50="Awaiting resident",TODAY()-$E50&gt;Assumptions!$B$6),"Check: resident signature overdue",IF(AND($L50="Awaiting countersignature",TODAY()-$F50&gt;Assumptions!$B$6),"Check: countersignature overdue",IF(AND($L50="Copy due",TODAY()-$G50&gt;Assumptions!$B$6),"Check: deliver copy",IF($J50&gt;Assumptions!$B$5,"Check: timeline over target","On track")))))))))</f>
        <v/>
      </c>
      <c r="N50" s="13" t="n"/>
    </row>
    <row r="51" ht="28" customHeight="1">
      <c r="A51" s="13" t="n"/>
      <c r="B51" s="13" t="n"/>
      <c r="C51" s="13" t="n"/>
      <c r="D51" s="14" t="n"/>
      <c r="E51" s="14" t="n"/>
      <c r="F51" s="14" t="n"/>
      <c r="G51" s="14" t="n"/>
      <c r="H51" s="14" t="n"/>
      <c r="I51" s="15">
        <f>IF(COUNTA($A51:$H51,$K51,$N51)=0,"",IF(AND($E51&lt;&gt;"",$F51&lt;&gt;"",$G51&lt;&gt;"",$H51&lt;&gt;""),IFERROR(MAX($E51:$H51),""),""))</f>
        <v/>
      </c>
      <c r="J51" s="7">
        <f>IF(COUNTA($A51:$H51,$K51,$N51)=0,"",IF($E51="","",IFERROR(IF($I51&lt;&gt;"",$I51-$E51,MAX(0,TODAY()-$E51)),"")))</f>
        <v/>
      </c>
      <c r="K51" s="16" t="n"/>
      <c r="L51" s="17">
        <f>IF(COUNTA($A51:$H51,$K51,$N51)=0,"",IF(OR($A51="",$B51="",$C51=""),"Record incomplete",IF($E51="","Not sent",IF($F51="","Awaiting resident",IF($G51="","Awaiting countersignature",IF($H51="","Copy due","Complete"))))))</f>
        <v/>
      </c>
      <c r="M51" s="17">
        <f>IF(COUNTA($A51:$H51,$K51,$N51)=0,"",IF(OR($A51="",$B51="",$C51=""),"Check: add property, unit, or tenancy",IF(OR(AND($F51&lt;&gt;"",$E51=""),AND($G51&lt;&gt;"",$F51=""),AND($H51&lt;&gt;"",$G51=""),AND($E51&lt;&gt;"",$F51&lt;&gt;"",$F51&lt;$E51),AND($F51&lt;&gt;"",$G51&lt;&gt;"",$G51&lt;$F51),AND($G51&lt;&gt;"",$H51&lt;&gt;"",$H51&lt;$G51)),"Check: milestone sequence",IF($L51="Complete","",IF($E51="","Check: send documents",IF(AND($L51="Awaiting resident",TODAY()-$E51&gt;Assumptions!$B$6),"Check: resident signature overdue",IF(AND($L51="Awaiting countersignature",TODAY()-$F51&gt;Assumptions!$B$6),"Check: countersignature overdue",IF(AND($L51="Copy due",TODAY()-$G51&gt;Assumptions!$B$6),"Check: deliver copy",IF($J51&gt;Assumptions!$B$5,"Check: timeline over target","On track")))))))))</f>
        <v/>
      </c>
      <c r="N51" s="13" t="n"/>
    </row>
    <row r="52" ht="28" customHeight="1">
      <c r="A52" s="13" t="n"/>
      <c r="B52" s="13" t="n"/>
      <c r="C52" s="13" t="n"/>
      <c r="D52" s="14" t="n"/>
      <c r="E52" s="14" t="n"/>
      <c r="F52" s="14" t="n"/>
      <c r="G52" s="14" t="n"/>
      <c r="H52" s="14" t="n"/>
      <c r="I52" s="18">
        <f>IF(COUNTA($A52:$H52,$K52,$N52)=0,"",IF(AND($E52&lt;&gt;"",$F52&lt;&gt;"",$G52&lt;&gt;"",$H52&lt;&gt;""),IFERROR(MAX($E52:$H52),""),""))</f>
        <v/>
      </c>
      <c r="J52" s="10">
        <f>IF(COUNTA($A52:$H52,$K52,$N52)=0,"",IF($E52="","",IFERROR(IF($I52&lt;&gt;"",$I52-$E52,MAX(0,TODAY()-$E52)),"")))</f>
        <v/>
      </c>
      <c r="K52" s="16" t="n"/>
      <c r="L52" s="19">
        <f>IF(COUNTA($A52:$H52,$K52,$N52)=0,"",IF(OR($A52="",$B52="",$C52=""),"Record incomplete",IF($E52="","Not sent",IF($F52="","Awaiting resident",IF($G52="","Awaiting countersignature",IF($H52="","Copy due","Complete"))))))</f>
        <v/>
      </c>
      <c r="M52" s="19">
        <f>IF(COUNTA($A52:$H52,$K52,$N52)=0,"",IF(OR($A52="",$B52="",$C52=""),"Check: add property, unit, or tenancy",IF(OR(AND($F52&lt;&gt;"",$E52=""),AND($G52&lt;&gt;"",$F52=""),AND($H52&lt;&gt;"",$G52=""),AND($E52&lt;&gt;"",$F52&lt;&gt;"",$F52&lt;$E52),AND($F52&lt;&gt;"",$G52&lt;&gt;"",$G52&lt;$F52),AND($G52&lt;&gt;"",$H52&lt;&gt;"",$H52&lt;$G52)),"Check: milestone sequence",IF($L52="Complete","",IF($E52="","Check: send documents",IF(AND($L52="Awaiting resident",TODAY()-$E52&gt;Assumptions!$B$6),"Check: resident signature overdue",IF(AND($L52="Awaiting countersignature",TODAY()-$F52&gt;Assumptions!$B$6),"Check: countersignature overdue",IF(AND($L52="Copy due",TODAY()-$G52&gt;Assumptions!$B$6),"Check: deliver copy",IF($J52&gt;Assumptions!$B$5,"Check: timeline over target","On track")))))))))</f>
        <v/>
      </c>
      <c r="N52" s="13" t="n"/>
    </row>
    <row r="53" ht="28" customHeight="1">
      <c r="A53" s="13" t="n"/>
      <c r="B53" s="13" t="n"/>
      <c r="C53" s="13" t="n"/>
      <c r="D53" s="14" t="n"/>
      <c r="E53" s="14" t="n"/>
      <c r="F53" s="14" t="n"/>
      <c r="G53" s="14" t="n"/>
      <c r="H53" s="14" t="n"/>
      <c r="I53" s="15">
        <f>IF(COUNTA($A53:$H53,$K53,$N53)=0,"",IF(AND($E53&lt;&gt;"",$F53&lt;&gt;"",$G53&lt;&gt;"",$H53&lt;&gt;""),IFERROR(MAX($E53:$H53),""),""))</f>
        <v/>
      </c>
      <c r="J53" s="7">
        <f>IF(COUNTA($A53:$H53,$K53,$N53)=0,"",IF($E53="","",IFERROR(IF($I53&lt;&gt;"",$I53-$E53,MAX(0,TODAY()-$E53)),"")))</f>
        <v/>
      </c>
      <c r="K53" s="16" t="n"/>
      <c r="L53" s="17">
        <f>IF(COUNTA($A53:$H53,$K53,$N53)=0,"",IF(OR($A53="",$B53="",$C53=""),"Record incomplete",IF($E53="","Not sent",IF($F53="","Awaiting resident",IF($G53="","Awaiting countersignature",IF($H53="","Copy due","Complete"))))))</f>
        <v/>
      </c>
      <c r="M53" s="17">
        <f>IF(COUNTA($A53:$H53,$K53,$N53)=0,"",IF(OR($A53="",$B53="",$C53=""),"Check: add property, unit, or tenancy",IF(OR(AND($F53&lt;&gt;"",$E53=""),AND($G53&lt;&gt;"",$F53=""),AND($H53&lt;&gt;"",$G53=""),AND($E53&lt;&gt;"",$F53&lt;&gt;"",$F53&lt;$E53),AND($F53&lt;&gt;"",$G53&lt;&gt;"",$G53&lt;$F53),AND($G53&lt;&gt;"",$H53&lt;&gt;"",$H53&lt;$G53)),"Check: milestone sequence",IF($L53="Complete","",IF($E53="","Check: send documents",IF(AND($L53="Awaiting resident",TODAY()-$E53&gt;Assumptions!$B$6),"Check: resident signature overdue",IF(AND($L53="Awaiting countersignature",TODAY()-$F53&gt;Assumptions!$B$6),"Check: countersignature overdue",IF(AND($L53="Copy due",TODAY()-$G53&gt;Assumptions!$B$6),"Check: deliver copy",IF($J53&gt;Assumptions!$B$5,"Check: timeline over target","On track")))))))))</f>
        <v/>
      </c>
      <c r="N53" s="13" t="n"/>
    </row>
    <row r="54" ht="28" customHeight="1">
      <c r="A54" s="13" t="n"/>
      <c r="B54" s="13" t="n"/>
      <c r="C54" s="13" t="n"/>
      <c r="D54" s="14" t="n"/>
      <c r="E54" s="14" t="n"/>
      <c r="F54" s="14" t="n"/>
      <c r="G54" s="14" t="n"/>
      <c r="H54" s="14" t="n"/>
      <c r="I54" s="18">
        <f>IF(COUNTA($A54:$H54,$K54,$N54)=0,"",IF(AND($E54&lt;&gt;"",$F54&lt;&gt;"",$G54&lt;&gt;"",$H54&lt;&gt;""),IFERROR(MAX($E54:$H54),""),""))</f>
        <v/>
      </c>
      <c r="J54" s="10">
        <f>IF(COUNTA($A54:$H54,$K54,$N54)=0,"",IF($E54="","",IFERROR(IF($I54&lt;&gt;"",$I54-$E54,MAX(0,TODAY()-$E54)),"")))</f>
        <v/>
      </c>
      <c r="K54" s="16" t="n"/>
      <c r="L54" s="19">
        <f>IF(COUNTA($A54:$H54,$K54,$N54)=0,"",IF(OR($A54="",$B54="",$C54=""),"Record incomplete",IF($E54="","Not sent",IF($F54="","Awaiting resident",IF($G54="","Awaiting countersignature",IF($H54="","Copy due","Complete"))))))</f>
        <v/>
      </c>
      <c r="M54" s="19">
        <f>IF(COUNTA($A54:$H54,$K54,$N54)=0,"",IF(OR($A54="",$B54="",$C54=""),"Check: add property, unit, or tenancy",IF(OR(AND($F54&lt;&gt;"",$E54=""),AND($G54&lt;&gt;"",$F54=""),AND($H54&lt;&gt;"",$G54=""),AND($E54&lt;&gt;"",$F54&lt;&gt;"",$F54&lt;$E54),AND($F54&lt;&gt;"",$G54&lt;&gt;"",$G54&lt;$F54),AND($G54&lt;&gt;"",$H54&lt;&gt;"",$H54&lt;$G54)),"Check: milestone sequence",IF($L54="Complete","",IF($E54="","Check: send documents",IF(AND($L54="Awaiting resident",TODAY()-$E54&gt;Assumptions!$B$6),"Check: resident signature overdue",IF(AND($L54="Awaiting countersignature",TODAY()-$F54&gt;Assumptions!$B$6),"Check: countersignature overdue",IF(AND($L54="Copy due",TODAY()-$G54&gt;Assumptions!$B$6),"Check: deliver copy",IF($J54&gt;Assumptions!$B$5,"Check: timeline over target","On track")))))))))</f>
        <v/>
      </c>
      <c r="N54" s="13" t="n"/>
    </row>
    <row r="55" ht="28" customHeight="1">
      <c r="A55" s="13" t="n"/>
      <c r="B55" s="13" t="n"/>
      <c r="C55" s="13" t="n"/>
      <c r="D55" s="14" t="n"/>
      <c r="E55" s="14" t="n"/>
      <c r="F55" s="14" t="n"/>
      <c r="G55" s="14" t="n"/>
      <c r="H55" s="14" t="n"/>
      <c r="I55" s="15">
        <f>IF(COUNTA($A55:$H55,$K55,$N55)=0,"",IF(AND($E55&lt;&gt;"",$F55&lt;&gt;"",$G55&lt;&gt;"",$H55&lt;&gt;""),IFERROR(MAX($E55:$H55),""),""))</f>
        <v/>
      </c>
      <c r="J55" s="7">
        <f>IF(COUNTA($A55:$H55,$K55,$N55)=0,"",IF($E55="","",IFERROR(IF($I55&lt;&gt;"",$I55-$E55,MAX(0,TODAY()-$E55)),"")))</f>
        <v/>
      </c>
      <c r="K55" s="16" t="n"/>
      <c r="L55" s="17">
        <f>IF(COUNTA($A55:$H55,$K55,$N55)=0,"",IF(OR($A55="",$B55="",$C55=""),"Record incomplete",IF($E55="","Not sent",IF($F55="","Awaiting resident",IF($G55="","Awaiting countersignature",IF($H55="","Copy due","Complete"))))))</f>
        <v/>
      </c>
      <c r="M55" s="17">
        <f>IF(COUNTA($A55:$H55,$K55,$N55)=0,"",IF(OR($A55="",$B55="",$C55=""),"Check: add property, unit, or tenancy",IF(OR(AND($F55&lt;&gt;"",$E55=""),AND($G55&lt;&gt;"",$F55=""),AND($H55&lt;&gt;"",$G55=""),AND($E55&lt;&gt;"",$F55&lt;&gt;"",$F55&lt;$E55),AND($F55&lt;&gt;"",$G55&lt;&gt;"",$G55&lt;$F55),AND($G55&lt;&gt;"",$H55&lt;&gt;"",$H55&lt;$G55)),"Check: milestone sequence",IF($L55="Complete","",IF($E55="","Check: send documents",IF(AND($L55="Awaiting resident",TODAY()-$E55&gt;Assumptions!$B$6),"Check: resident signature overdue",IF(AND($L55="Awaiting countersignature",TODAY()-$F55&gt;Assumptions!$B$6),"Check: countersignature overdue",IF(AND($L55="Copy due",TODAY()-$G55&gt;Assumptions!$B$6),"Check: deliver copy",IF($J55&gt;Assumptions!$B$5,"Check: timeline over target","On track")))))))))</f>
        <v/>
      </c>
      <c r="N55" s="13" t="n"/>
    </row>
    <row r="56" ht="28" customHeight="1">
      <c r="A56" s="13" t="n"/>
      <c r="B56" s="13" t="n"/>
      <c r="C56" s="13" t="n"/>
      <c r="D56" s="14" t="n"/>
      <c r="E56" s="14" t="n"/>
      <c r="F56" s="14" t="n"/>
      <c r="G56" s="14" t="n"/>
      <c r="H56" s="14" t="n"/>
      <c r="I56" s="18">
        <f>IF(COUNTA($A56:$H56,$K56,$N56)=0,"",IF(AND($E56&lt;&gt;"",$F56&lt;&gt;"",$G56&lt;&gt;"",$H56&lt;&gt;""),IFERROR(MAX($E56:$H56),""),""))</f>
        <v/>
      </c>
      <c r="J56" s="10">
        <f>IF(COUNTA($A56:$H56,$K56,$N56)=0,"",IF($E56="","",IFERROR(IF($I56&lt;&gt;"",$I56-$E56,MAX(0,TODAY()-$E56)),"")))</f>
        <v/>
      </c>
      <c r="K56" s="16" t="n"/>
      <c r="L56" s="19">
        <f>IF(COUNTA($A56:$H56,$K56,$N56)=0,"",IF(OR($A56="",$B56="",$C56=""),"Record incomplete",IF($E56="","Not sent",IF($F56="","Awaiting resident",IF($G56="","Awaiting countersignature",IF($H56="","Copy due","Complete"))))))</f>
        <v/>
      </c>
      <c r="M56" s="19">
        <f>IF(COUNTA($A56:$H56,$K56,$N56)=0,"",IF(OR($A56="",$B56="",$C56=""),"Check: add property, unit, or tenancy",IF(OR(AND($F56&lt;&gt;"",$E56=""),AND($G56&lt;&gt;"",$F56=""),AND($H56&lt;&gt;"",$G56=""),AND($E56&lt;&gt;"",$F56&lt;&gt;"",$F56&lt;$E56),AND($F56&lt;&gt;"",$G56&lt;&gt;"",$G56&lt;$F56),AND($G56&lt;&gt;"",$H56&lt;&gt;"",$H56&lt;$G56)),"Check: milestone sequence",IF($L56="Complete","",IF($E56="","Check: send documents",IF(AND($L56="Awaiting resident",TODAY()-$E56&gt;Assumptions!$B$6),"Check: resident signature overdue",IF(AND($L56="Awaiting countersignature",TODAY()-$F56&gt;Assumptions!$B$6),"Check: countersignature overdue",IF(AND($L56="Copy due",TODAY()-$G56&gt;Assumptions!$B$6),"Check: deliver copy",IF($J56&gt;Assumptions!$B$5,"Check: timeline over target","On track")))))))))</f>
        <v/>
      </c>
      <c r="N56" s="13" t="n"/>
    </row>
    <row r="57" ht="28" customHeight="1">
      <c r="A57" s="13" t="n"/>
      <c r="B57" s="13" t="n"/>
      <c r="C57" s="13" t="n"/>
      <c r="D57" s="14" t="n"/>
      <c r="E57" s="14" t="n"/>
      <c r="F57" s="14" t="n"/>
      <c r="G57" s="14" t="n"/>
      <c r="H57" s="14" t="n"/>
      <c r="I57" s="15">
        <f>IF(COUNTA($A57:$H57,$K57,$N57)=0,"",IF(AND($E57&lt;&gt;"",$F57&lt;&gt;"",$G57&lt;&gt;"",$H57&lt;&gt;""),IFERROR(MAX($E57:$H57),""),""))</f>
        <v/>
      </c>
      <c r="J57" s="7">
        <f>IF(COUNTA($A57:$H57,$K57,$N57)=0,"",IF($E57="","",IFERROR(IF($I57&lt;&gt;"",$I57-$E57,MAX(0,TODAY()-$E57)),"")))</f>
        <v/>
      </c>
      <c r="K57" s="16" t="n"/>
      <c r="L57" s="17">
        <f>IF(COUNTA($A57:$H57,$K57,$N57)=0,"",IF(OR($A57="",$B57="",$C57=""),"Record incomplete",IF($E57="","Not sent",IF($F57="","Awaiting resident",IF($G57="","Awaiting countersignature",IF($H57="","Copy due","Complete"))))))</f>
        <v/>
      </c>
      <c r="M57" s="17">
        <f>IF(COUNTA($A57:$H57,$K57,$N57)=0,"",IF(OR($A57="",$B57="",$C57=""),"Check: add property, unit, or tenancy",IF(OR(AND($F57&lt;&gt;"",$E57=""),AND($G57&lt;&gt;"",$F57=""),AND($H57&lt;&gt;"",$G57=""),AND($E57&lt;&gt;"",$F57&lt;&gt;"",$F57&lt;$E57),AND($F57&lt;&gt;"",$G57&lt;&gt;"",$G57&lt;$F57),AND($G57&lt;&gt;"",$H57&lt;&gt;"",$H57&lt;$G57)),"Check: milestone sequence",IF($L57="Complete","",IF($E57="","Check: send documents",IF(AND($L57="Awaiting resident",TODAY()-$E57&gt;Assumptions!$B$6),"Check: resident signature overdue",IF(AND($L57="Awaiting countersignature",TODAY()-$F57&gt;Assumptions!$B$6),"Check: countersignature overdue",IF(AND($L57="Copy due",TODAY()-$G57&gt;Assumptions!$B$6),"Check: deliver copy",IF($J57&gt;Assumptions!$B$5,"Check: timeline over target","On track")))))))))</f>
        <v/>
      </c>
      <c r="N57" s="13" t="n"/>
    </row>
    <row r="58" ht="28" customHeight="1">
      <c r="A58" s="13" t="n"/>
      <c r="B58" s="13" t="n"/>
      <c r="C58" s="13" t="n"/>
      <c r="D58" s="14" t="n"/>
      <c r="E58" s="14" t="n"/>
      <c r="F58" s="14" t="n"/>
      <c r="G58" s="14" t="n"/>
      <c r="H58" s="14" t="n"/>
      <c r="I58" s="18">
        <f>IF(COUNTA($A58:$H58,$K58,$N58)=0,"",IF(AND($E58&lt;&gt;"",$F58&lt;&gt;"",$G58&lt;&gt;"",$H58&lt;&gt;""),IFERROR(MAX($E58:$H58),""),""))</f>
        <v/>
      </c>
      <c r="J58" s="10">
        <f>IF(COUNTA($A58:$H58,$K58,$N58)=0,"",IF($E58="","",IFERROR(IF($I58&lt;&gt;"",$I58-$E58,MAX(0,TODAY()-$E58)),"")))</f>
        <v/>
      </c>
      <c r="K58" s="16" t="n"/>
      <c r="L58" s="19">
        <f>IF(COUNTA($A58:$H58,$K58,$N58)=0,"",IF(OR($A58="",$B58="",$C58=""),"Record incomplete",IF($E58="","Not sent",IF($F58="","Awaiting resident",IF($G58="","Awaiting countersignature",IF($H58="","Copy due","Complete"))))))</f>
        <v/>
      </c>
      <c r="M58" s="19">
        <f>IF(COUNTA($A58:$H58,$K58,$N58)=0,"",IF(OR($A58="",$B58="",$C58=""),"Check: add property, unit, or tenancy",IF(OR(AND($F58&lt;&gt;"",$E58=""),AND($G58&lt;&gt;"",$F58=""),AND($H58&lt;&gt;"",$G58=""),AND($E58&lt;&gt;"",$F58&lt;&gt;"",$F58&lt;$E58),AND($F58&lt;&gt;"",$G58&lt;&gt;"",$G58&lt;$F58),AND($G58&lt;&gt;"",$H58&lt;&gt;"",$H58&lt;$G58)),"Check: milestone sequence",IF($L58="Complete","",IF($E58="","Check: send documents",IF(AND($L58="Awaiting resident",TODAY()-$E58&gt;Assumptions!$B$6),"Check: resident signature overdue",IF(AND($L58="Awaiting countersignature",TODAY()-$F58&gt;Assumptions!$B$6),"Check: countersignature overdue",IF(AND($L58="Copy due",TODAY()-$G58&gt;Assumptions!$B$6),"Check: deliver copy",IF($J58&gt;Assumptions!$B$5,"Check: timeline over target","On track")))))))))</f>
        <v/>
      </c>
      <c r="N58" s="13" t="n"/>
    </row>
    <row r="59" ht="28" customHeight="1">
      <c r="A59" s="13" t="n"/>
      <c r="B59" s="13" t="n"/>
      <c r="C59" s="13" t="n"/>
      <c r="D59" s="14" t="n"/>
      <c r="E59" s="14" t="n"/>
      <c r="F59" s="14" t="n"/>
      <c r="G59" s="14" t="n"/>
      <c r="H59" s="14" t="n"/>
      <c r="I59" s="15">
        <f>IF(COUNTA($A59:$H59,$K59,$N59)=0,"",IF(AND($E59&lt;&gt;"",$F59&lt;&gt;"",$G59&lt;&gt;"",$H59&lt;&gt;""),IFERROR(MAX($E59:$H59),""),""))</f>
        <v/>
      </c>
      <c r="J59" s="7">
        <f>IF(COUNTA($A59:$H59,$K59,$N59)=0,"",IF($E59="","",IFERROR(IF($I59&lt;&gt;"",$I59-$E59,MAX(0,TODAY()-$E59)),"")))</f>
        <v/>
      </c>
      <c r="K59" s="16" t="n"/>
      <c r="L59" s="17">
        <f>IF(COUNTA($A59:$H59,$K59,$N59)=0,"",IF(OR($A59="",$B59="",$C59=""),"Record incomplete",IF($E59="","Not sent",IF($F59="","Awaiting resident",IF($G59="","Awaiting countersignature",IF($H59="","Copy due","Complete"))))))</f>
        <v/>
      </c>
      <c r="M59" s="17">
        <f>IF(COUNTA($A59:$H59,$K59,$N59)=0,"",IF(OR($A59="",$B59="",$C59=""),"Check: add property, unit, or tenancy",IF(OR(AND($F59&lt;&gt;"",$E59=""),AND($G59&lt;&gt;"",$F59=""),AND($H59&lt;&gt;"",$G59=""),AND($E59&lt;&gt;"",$F59&lt;&gt;"",$F59&lt;$E59),AND($F59&lt;&gt;"",$G59&lt;&gt;"",$G59&lt;$F59),AND($G59&lt;&gt;"",$H59&lt;&gt;"",$H59&lt;$G59)),"Check: milestone sequence",IF($L59="Complete","",IF($E59="","Check: send documents",IF(AND($L59="Awaiting resident",TODAY()-$E59&gt;Assumptions!$B$6),"Check: resident signature overdue",IF(AND($L59="Awaiting countersignature",TODAY()-$F59&gt;Assumptions!$B$6),"Check: countersignature overdue",IF(AND($L59="Copy due",TODAY()-$G59&gt;Assumptions!$B$6),"Check: deliver copy",IF($J59&gt;Assumptions!$B$5,"Check: timeline over target","On track")))))))))</f>
        <v/>
      </c>
      <c r="N59" s="13" t="n"/>
    </row>
    <row r="60" ht="28" customHeight="1">
      <c r="A60" s="13" t="n"/>
      <c r="B60" s="13" t="n"/>
      <c r="C60" s="13" t="n"/>
      <c r="D60" s="14" t="n"/>
      <c r="E60" s="14" t="n"/>
      <c r="F60" s="14" t="n"/>
      <c r="G60" s="14" t="n"/>
      <c r="H60" s="14" t="n"/>
      <c r="I60" s="18">
        <f>IF(COUNTA($A60:$H60,$K60,$N60)=0,"",IF(AND($E60&lt;&gt;"",$F60&lt;&gt;"",$G60&lt;&gt;"",$H60&lt;&gt;""),IFERROR(MAX($E60:$H60),""),""))</f>
        <v/>
      </c>
      <c r="J60" s="10">
        <f>IF(COUNTA($A60:$H60,$K60,$N60)=0,"",IF($E60="","",IFERROR(IF($I60&lt;&gt;"",$I60-$E60,MAX(0,TODAY()-$E60)),"")))</f>
        <v/>
      </c>
      <c r="K60" s="16" t="n"/>
      <c r="L60" s="19">
        <f>IF(COUNTA($A60:$H60,$K60,$N60)=0,"",IF(OR($A60="",$B60="",$C60=""),"Record incomplete",IF($E60="","Not sent",IF($F60="","Awaiting resident",IF($G60="","Awaiting countersignature",IF($H60="","Copy due","Complete"))))))</f>
        <v/>
      </c>
      <c r="M60" s="19">
        <f>IF(COUNTA($A60:$H60,$K60,$N60)=0,"",IF(OR($A60="",$B60="",$C60=""),"Check: add property, unit, or tenancy",IF(OR(AND($F60&lt;&gt;"",$E60=""),AND($G60&lt;&gt;"",$F60=""),AND($H60&lt;&gt;"",$G60=""),AND($E60&lt;&gt;"",$F60&lt;&gt;"",$F60&lt;$E60),AND($F60&lt;&gt;"",$G60&lt;&gt;"",$G60&lt;$F60),AND($G60&lt;&gt;"",$H60&lt;&gt;"",$H60&lt;$G60)),"Check: milestone sequence",IF($L60="Complete","",IF($E60="","Check: send documents",IF(AND($L60="Awaiting resident",TODAY()-$E60&gt;Assumptions!$B$6),"Check: resident signature overdue",IF(AND($L60="Awaiting countersignature",TODAY()-$F60&gt;Assumptions!$B$6),"Check: countersignature overdue",IF(AND($L60="Copy due",TODAY()-$G60&gt;Assumptions!$B$6),"Check: deliver copy",IF($J60&gt;Assumptions!$B$5,"Check: timeline over target","On track")))))))))</f>
        <v/>
      </c>
      <c r="N60" s="13" t="n"/>
    </row>
    <row r="61" ht="28" customHeight="1">
      <c r="A61" s="13" t="n"/>
      <c r="B61" s="13" t="n"/>
      <c r="C61" s="13" t="n"/>
      <c r="D61" s="14" t="n"/>
      <c r="E61" s="14" t="n"/>
      <c r="F61" s="14" t="n"/>
      <c r="G61" s="14" t="n"/>
      <c r="H61" s="14" t="n"/>
      <c r="I61" s="15">
        <f>IF(COUNTA($A61:$H61,$K61,$N61)=0,"",IF(AND($E61&lt;&gt;"",$F61&lt;&gt;"",$G61&lt;&gt;"",$H61&lt;&gt;""),IFERROR(MAX($E61:$H61),""),""))</f>
        <v/>
      </c>
      <c r="J61" s="7">
        <f>IF(COUNTA($A61:$H61,$K61,$N61)=0,"",IF($E61="","",IFERROR(IF($I61&lt;&gt;"",$I61-$E61,MAX(0,TODAY()-$E61)),"")))</f>
        <v/>
      </c>
      <c r="K61" s="16" t="n"/>
      <c r="L61" s="17">
        <f>IF(COUNTA($A61:$H61,$K61,$N61)=0,"",IF(OR($A61="",$B61="",$C61=""),"Record incomplete",IF($E61="","Not sent",IF($F61="","Awaiting resident",IF($G61="","Awaiting countersignature",IF($H61="","Copy due","Complete"))))))</f>
        <v/>
      </c>
      <c r="M61" s="17">
        <f>IF(COUNTA($A61:$H61,$K61,$N61)=0,"",IF(OR($A61="",$B61="",$C61=""),"Check: add property, unit, or tenancy",IF(OR(AND($F61&lt;&gt;"",$E61=""),AND($G61&lt;&gt;"",$F61=""),AND($H61&lt;&gt;"",$G61=""),AND($E61&lt;&gt;"",$F61&lt;&gt;"",$F61&lt;$E61),AND($F61&lt;&gt;"",$G61&lt;&gt;"",$G61&lt;$F61),AND($G61&lt;&gt;"",$H61&lt;&gt;"",$H61&lt;$G61)),"Check: milestone sequence",IF($L61="Complete","",IF($E61="","Check: send documents",IF(AND($L61="Awaiting resident",TODAY()-$E61&gt;Assumptions!$B$6),"Check: resident signature overdue",IF(AND($L61="Awaiting countersignature",TODAY()-$F61&gt;Assumptions!$B$6),"Check: countersignature overdue",IF(AND($L61="Copy due",TODAY()-$G61&gt;Assumptions!$B$6),"Check: deliver copy",IF($J61&gt;Assumptions!$B$5,"Check: timeline over target","On track")))))))))</f>
        <v/>
      </c>
      <c r="N61" s="13" t="n"/>
    </row>
    <row r="62" ht="28" customHeight="1">
      <c r="A62" s="13" t="n"/>
      <c r="B62" s="13" t="n"/>
      <c r="C62" s="13" t="n"/>
      <c r="D62" s="14" t="n"/>
      <c r="E62" s="14" t="n"/>
      <c r="F62" s="14" t="n"/>
      <c r="G62" s="14" t="n"/>
      <c r="H62" s="14" t="n"/>
      <c r="I62" s="18">
        <f>IF(COUNTA($A62:$H62,$K62,$N62)=0,"",IF(AND($E62&lt;&gt;"",$F62&lt;&gt;"",$G62&lt;&gt;"",$H62&lt;&gt;""),IFERROR(MAX($E62:$H62),""),""))</f>
        <v/>
      </c>
      <c r="J62" s="10">
        <f>IF(COUNTA($A62:$H62,$K62,$N62)=0,"",IF($E62="","",IFERROR(IF($I62&lt;&gt;"",$I62-$E62,MAX(0,TODAY()-$E62)),"")))</f>
        <v/>
      </c>
      <c r="K62" s="16" t="n"/>
      <c r="L62" s="19">
        <f>IF(COUNTA($A62:$H62,$K62,$N62)=0,"",IF(OR($A62="",$B62="",$C62=""),"Record incomplete",IF($E62="","Not sent",IF($F62="","Awaiting resident",IF($G62="","Awaiting countersignature",IF($H62="","Copy due","Complete"))))))</f>
        <v/>
      </c>
      <c r="M62" s="19">
        <f>IF(COUNTA($A62:$H62,$K62,$N62)=0,"",IF(OR($A62="",$B62="",$C62=""),"Check: add property, unit, or tenancy",IF(OR(AND($F62&lt;&gt;"",$E62=""),AND($G62&lt;&gt;"",$F62=""),AND($H62&lt;&gt;"",$G62=""),AND($E62&lt;&gt;"",$F62&lt;&gt;"",$F62&lt;$E62),AND($F62&lt;&gt;"",$G62&lt;&gt;"",$G62&lt;$F62),AND($G62&lt;&gt;"",$H62&lt;&gt;"",$H62&lt;$G62)),"Check: milestone sequence",IF($L62="Complete","",IF($E62="","Check: send documents",IF(AND($L62="Awaiting resident",TODAY()-$E62&gt;Assumptions!$B$6),"Check: resident signature overdue",IF(AND($L62="Awaiting countersignature",TODAY()-$F62&gt;Assumptions!$B$6),"Check: countersignature overdue",IF(AND($L62="Copy due",TODAY()-$G62&gt;Assumptions!$B$6),"Check: deliver copy",IF($J62&gt;Assumptions!$B$5,"Check: timeline over target","On track")))))))))</f>
        <v/>
      </c>
      <c r="N62" s="13" t="n"/>
    </row>
    <row r="63" ht="28" customHeight="1">
      <c r="A63" s="13" t="n"/>
      <c r="B63" s="13" t="n"/>
      <c r="C63" s="13" t="n"/>
      <c r="D63" s="14" t="n"/>
      <c r="E63" s="14" t="n"/>
      <c r="F63" s="14" t="n"/>
      <c r="G63" s="14" t="n"/>
      <c r="H63" s="14" t="n"/>
      <c r="I63" s="15">
        <f>IF(COUNTA($A63:$H63,$K63,$N63)=0,"",IF(AND($E63&lt;&gt;"",$F63&lt;&gt;"",$G63&lt;&gt;"",$H63&lt;&gt;""),IFERROR(MAX($E63:$H63),""),""))</f>
        <v/>
      </c>
      <c r="J63" s="7">
        <f>IF(COUNTA($A63:$H63,$K63,$N63)=0,"",IF($E63="","",IFERROR(IF($I63&lt;&gt;"",$I63-$E63,MAX(0,TODAY()-$E63)),"")))</f>
        <v/>
      </c>
      <c r="K63" s="16" t="n"/>
      <c r="L63" s="17">
        <f>IF(COUNTA($A63:$H63,$K63,$N63)=0,"",IF(OR($A63="",$B63="",$C63=""),"Record incomplete",IF($E63="","Not sent",IF($F63="","Awaiting resident",IF($G63="","Awaiting countersignature",IF($H63="","Copy due","Complete"))))))</f>
        <v/>
      </c>
      <c r="M63" s="17">
        <f>IF(COUNTA($A63:$H63,$K63,$N63)=0,"",IF(OR($A63="",$B63="",$C63=""),"Check: add property, unit, or tenancy",IF(OR(AND($F63&lt;&gt;"",$E63=""),AND($G63&lt;&gt;"",$F63=""),AND($H63&lt;&gt;"",$G63=""),AND($E63&lt;&gt;"",$F63&lt;&gt;"",$F63&lt;$E63),AND($F63&lt;&gt;"",$G63&lt;&gt;"",$G63&lt;$F63),AND($G63&lt;&gt;"",$H63&lt;&gt;"",$H63&lt;$G63)),"Check: milestone sequence",IF($L63="Complete","",IF($E63="","Check: send documents",IF(AND($L63="Awaiting resident",TODAY()-$E63&gt;Assumptions!$B$6),"Check: resident signature overdue",IF(AND($L63="Awaiting countersignature",TODAY()-$F63&gt;Assumptions!$B$6),"Check: countersignature overdue",IF(AND($L63="Copy due",TODAY()-$G63&gt;Assumptions!$B$6),"Check: deliver copy",IF($J63&gt;Assumptions!$B$5,"Check: timeline over target","On track")))))))))</f>
        <v/>
      </c>
      <c r="N63" s="13" t="n"/>
    </row>
    <row r="64" ht="28" customHeight="1">
      <c r="A64" s="13" t="n"/>
      <c r="B64" s="13" t="n"/>
      <c r="C64" s="13" t="n"/>
      <c r="D64" s="14" t="n"/>
      <c r="E64" s="14" t="n"/>
      <c r="F64" s="14" t="n"/>
      <c r="G64" s="14" t="n"/>
      <c r="H64" s="14" t="n"/>
      <c r="I64" s="18">
        <f>IF(COUNTA($A64:$H64,$K64,$N64)=0,"",IF(AND($E64&lt;&gt;"",$F64&lt;&gt;"",$G64&lt;&gt;"",$H64&lt;&gt;""),IFERROR(MAX($E64:$H64),""),""))</f>
        <v/>
      </c>
      <c r="J64" s="10">
        <f>IF(COUNTA($A64:$H64,$K64,$N64)=0,"",IF($E64="","",IFERROR(IF($I64&lt;&gt;"",$I64-$E64,MAX(0,TODAY()-$E64)),"")))</f>
        <v/>
      </c>
      <c r="K64" s="16" t="n"/>
      <c r="L64" s="19">
        <f>IF(COUNTA($A64:$H64,$K64,$N64)=0,"",IF(OR($A64="",$B64="",$C64=""),"Record incomplete",IF($E64="","Not sent",IF($F64="","Awaiting resident",IF($G64="","Awaiting countersignature",IF($H64="","Copy due","Complete"))))))</f>
        <v/>
      </c>
      <c r="M64" s="19">
        <f>IF(COUNTA($A64:$H64,$K64,$N64)=0,"",IF(OR($A64="",$B64="",$C64=""),"Check: add property, unit, or tenancy",IF(OR(AND($F64&lt;&gt;"",$E64=""),AND($G64&lt;&gt;"",$F64=""),AND($H64&lt;&gt;"",$G64=""),AND($E64&lt;&gt;"",$F64&lt;&gt;"",$F64&lt;$E64),AND($F64&lt;&gt;"",$G64&lt;&gt;"",$G64&lt;$F64),AND($G64&lt;&gt;"",$H64&lt;&gt;"",$H64&lt;$G64)),"Check: milestone sequence",IF($L64="Complete","",IF($E64="","Check: send documents",IF(AND($L64="Awaiting resident",TODAY()-$E64&gt;Assumptions!$B$6),"Check: resident signature overdue",IF(AND($L64="Awaiting countersignature",TODAY()-$F64&gt;Assumptions!$B$6),"Check: countersignature overdue",IF(AND($L64="Copy due",TODAY()-$G64&gt;Assumptions!$B$6),"Check: deliver copy",IF($J64&gt;Assumptions!$B$5,"Check: timeline over target","On track")))))))))</f>
        <v/>
      </c>
      <c r="N64" s="13" t="n"/>
    </row>
    <row r="65" ht="28" customHeight="1">
      <c r="A65" s="13" t="n"/>
      <c r="B65" s="13" t="n"/>
      <c r="C65" s="13" t="n"/>
      <c r="D65" s="14" t="n"/>
      <c r="E65" s="14" t="n"/>
      <c r="F65" s="14" t="n"/>
      <c r="G65" s="14" t="n"/>
      <c r="H65" s="14" t="n"/>
      <c r="I65" s="15">
        <f>IF(COUNTA($A65:$H65,$K65,$N65)=0,"",IF(AND($E65&lt;&gt;"",$F65&lt;&gt;"",$G65&lt;&gt;"",$H65&lt;&gt;""),IFERROR(MAX($E65:$H65),""),""))</f>
        <v/>
      </c>
      <c r="J65" s="7">
        <f>IF(COUNTA($A65:$H65,$K65,$N65)=0,"",IF($E65="","",IFERROR(IF($I65&lt;&gt;"",$I65-$E65,MAX(0,TODAY()-$E65)),"")))</f>
        <v/>
      </c>
      <c r="K65" s="16" t="n"/>
      <c r="L65" s="17">
        <f>IF(COUNTA($A65:$H65,$K65,$N65)=0,"",IF(OR($A65="",$B65="",$C65=""),"Record incomplete",IF($E65="","Not sent",IF($F65="","Awaiting resident",IF($G65="","Awaiting countersignature",IF($H65="","Copy due","Complete"))))))</f>
        <v/>
      </c>
      <c r="M65" s="17">
        <f>IF(COUNTA($A65:$H65,$K65,$N65)=0,"",IF(OR($A65="",$B65="",$C65=""),"Check: add property, unit, or tenancy",IF(OR(AND($F65&lt;&gt;"",$E65=""),AND($G65&lt;&gt;"",$F65=""),AND($H65&lt;&gt;"",$G65=""),AND($E65&lt;&gt;"",$F65&lt;&gt;"",$F65&lt;$E65),AND($F65&lt;&gt;"",$G65&lt;&gt;"",$G65&lt;$F65),AND($G65&lt;&gt;"",$H65&lt;&gt;"",$H65&lt;$G65)),"Check: milestone sequence",IF($L65="Complete","",IF($E65="","Check: send documents",IF(AND($L65="Awaiting resident",TODAY()-$E65&gt;Assumptions!$B$6),"Check: resident signature overdue",IF(AND($L65="Awaiting countersignature",TODAY()-$F65&gt;Assumptions!$B$6),"Check: countersignature overdue",IF(AND($L65="Copy due",TODAY()-$G65&gt;Assumptions!$B$6),"Check: deliver copy",IF($J65&gt;Assumptions!$B$5,"Check: timeline over target","On track")))))))))</f>
        <v/>
      </c>
      <c r="N65" s="13" t="n"/>
    </row>
    <row r="66" ht="28" customHeight="1">
      <c r="A66" s="13" t="n"/>
      <c r="B66" s="13" t="n"/>
      <c r="C66" s="13" t="n"/>
      <c r="D66" s="14" t="n"/>
      <c r="E66" s="14" t="n"/>
      <c r="F66" s="14" t="n"/>
      <c r="G66" s="14" t="n"/>
      <c r="H66" s="14" t="n"/>
      <c r="I66" s="18">
        <f>IF(COUNTA($A66:$H66,$K66,$N66)=0,"",IF(AND($E66&lt;&gt;"",$F66&lt;&gt;"",$G66&lt;&gt;"",$H66&lt;&gt;""),IFERROR(MAX($E66:$H66),""),""))</f>
        <v/>
      </c>
      <c r="J66" s="10">
        <f>IF(COUNTA($A66:$H66,$K66,$N66)=0,"",IF($E66="","",IFERROR(IF($I66&lt;&gt;"",$I66-$E66,MAX(0,TODAY()-$E66)),"")))</f>
        <v/>
      </c>
      <c r="K66" s="16" t="n"/>
      <c r="L66" s="19">
        <f>IF(COUNTA($A66:$H66,$K66,$N66)=0,"",IF(OR($A66="",$B66="",$C66=""),"Record incomplete",IF($E66="","Not sent",IF($F66="","Awaiting resident",IF($G66="","Awaiting countersignature",IF($H66="","Copy due","Complete"))))))</f>
        <v/>
      </c>
      <c r="M66" s="19">
        <f>IF(COUNTA($A66:$H66,$K66,$N66)=0,"",IF(OR($A66="",$B66="",$C66=""),"Check: add property, unit, or tenancy",IF(OR(AND($F66&lt;&gt;"",$E66=""),AND($G66&lt;&gt;"",$F66=""),AND($H66&lt;&gt;"",$G66=""),AND($E66&lt;&gt;"",$F66&lt;&gt;"",$F66&lt;$E66),AND($F66&lt;&gt;"",$G66&lt;&gt;"",$G66&lt;$F66),AND($G66&lt;&gt;"",$H66&lt;&gt;"",$H66&lt;$G66)),"Check: milestone sequence",IF($L66="Complete","",IF($E66="","Check: send documents",IF(AND($L66="Awaiting resident",TODAY()-$E66&gt;Assumptions!$B$6),"Check: resident signature overdue",IF(AND($L66="Awaiting countersignature",TODAY()-$F66&gt;Assumptions!$B$6),"Check: countersignature overdue",IF(AND($L66="Copy due",TODAY()-$G66&gt;Assumptions!$B$6),"Check: deliver copy",IF($J66&gt;Assumptions!$B$5,"Check: timeline over target","On track")))))))))</f>
        <v/>
      </c>
      <c r="N66" s="13" t="n"/>
    </row>
    <row r="67" ht="28" customHeight="1">
      <c r="A67" s="13" t="n"/>
      <c r="B67" s="13" t="n"/>
      <c r="C67" s="13" t="n"/>
      <c r="D67" s="14" t="n"/>
      <c r="E67" s="14" t="n"/>
      <c r="F67" s="14" t="n"/>
      <c r="G67" s="14" t="n"/>
      <c r="H67" s="14" t="n"/>
      <c r="I67" s="15">
        <f>IF(COUNTA($A67:$H67,$K67,$N67)=0,"",IF(AND($E67&lt;&gt;"",$F67&lt;&gt;"",$G67&lt;&gt;"",$H67&lt;&gt;""),IFERROR(MAX($E67:$H67),""),""))</f>
        <v/>
      </c>
      <c r="J67" s="7">
        <f>IF(COUNTA($A67:$H67,$K67,$N67)=0,"",IF($E67="","",IFERROR(IF($I67&lt;&gt;"",$I67-$E67,MAX(0,TODAY()-$E67)),"")))</f>
        <v/>
      </c>
      <c r="K67" s="16" t="n"/>
      <c r="L67" s="17">
        <f>IF(COUNTA($A67:$H67,$K67,$N67)=0,"",IF(OR($A67="",$B67="",$C67=""),"Record incomplete",IF($E67="","Not sent",IF($F67="","Awaiting resident",IF($G67="","Awaiting countersignature",IF($H67="","Copy due","Complete"))))))</f>
        <v/>
      </c>
      <c r="M67" s="17">
        <f>IF(COUNTA($A67:$H67,$K67,$N67)=0,"",IF(OR($A67="",$B67="",$C67=""),"Check: add property, unit, or tenancy",IF(OR(AND($F67&lt;&gt;"",$E67=""),AND($G67&lt;&gt;"",$F67=""),AND($H67&lt;&gt;"",$G67=""),AND($E67&lt;&gt;"",$F67&lt;&gt;"",$F67&lt;$E67),AND($F67&lt;&gt;"",$G67&lt;&gt;"",$G67&lt;$F67),AND($G67&lt;&gt;"",$H67&lt;&gt;"",$H67&lt;$G67)),"Check: milestone sequence",IF($L67="Complete","",IF($E67="","Check: send documents",IF(AND($L67="Awaiting resident",TODAY()-$E67&gt;Assumptions!$B$6),"Check: resident signature overdue",IF(AND($L67="Awaiting countersignature",TODAY()-$F67&gt;Assumptions!$B$6),"Check: countersignature overdue",IF(AND($L67="Copy due",TODAY()-$G67&gt;Assumptions!$B$6),"Check: deliver copy",IF($J67&gt;Assumptions!$B$5,"Check: timeline over target","On track")))))))))</f>
        <v/>
      </c>
      <c r="N67" s="13" t="n"/>
    </row>
    <row r="68" ht="28" customHeight="1">
      <c r="A68" s="13" t="n"/>
      <c r="B68" s="13" t="n"/>
      <c r="C68" s="13" t="n"/>
      <c r="D68" s="14" t="n"/>
      <c r="E68" s="14" t="n"/>
      <c r="F68" s="14" t="n"/>
      <c r="G68" s="14" t="n"/>
      <c r="H68" s="14" t="n"/>
      <c r="I68" s="18">
        <f>IF(COUNTA($A68:$H68,$K68,$N68)=0,"",IF(AND($E68&lt;&gt;"",$F68&lt;&gt;"",$G68&lt;&gt;"",$H68&lt;&gt;""),IFERROR(MAX($E68:$H68),""),""))</f>
        <v/>
      </c>
      <c r="J68" s="10">
        <f>IF(COUNTA($A68:$H68,$K68,$N68)=0,"",IF($E68="","",IFERROR(IF($I68&lt;&gt;"",$I68-$E68,MAX(0,TODAY()-$E68)),"")))</f>
        <v/>
      </c>
      <c r="K68" s="16" t="n"/>
      <c r="L68" s="19">
        <f>IF(COUNTA($A68:$H68,$K68,$N68)=0,"",IF(OR($A68="",$B68="",$C68=""),"Record incomplete",IF($E68="","Not sent",IF($F68="","Awaiting resident",IF($G68="","Awaiting countersignature",IF($H68="","Copy due","Complete"))))))</f>
        <v/>
      </c>
      <c r="M68" s="19">
        <f>IF(COUNTA($A68:$H68,$K68,$N68)=0,"",IF(OR($A68="",$B68="",$C68=""),"Check: add property, unit, or tenancy",IF(OR(AND($F68&lt;&gt;"",$E68=""),AND($G68&lt;&gt;"",$F68=""),AND($H68&lt;&gt;"",$G68=""),AND($E68&lt;&gt;"",$F68&lt;&gt;"",$F68&lt;$E68),AND($F68&lt;&gt;"",$G68&lt;&gt;"",$G68&lt;$F68),AND($G68&lt;&gt;"",$H68&lt;&gt;"",$H68&lt;$G68)),"Check: milestone sequence",IF($L68="Complete","",IF($E68="","Check: send documents",IF(AND($L68="Awaiting resident",TODAY()-$E68&gt;Assumptions!$B$6),"Check: resident signature overdue",IF(AND($L68="Awaiting countersignature",TODAY()-$F68&gt;Assumptions!$B$6),"Check: countersignature overdue",IF(AND($L68="Copy due",TODAY()-$G68&gt;Assumptions!$B$6),"Check: deliver copy",IF($J68&gt;Assumptions!$B$5,"Check: timeline over target","On track")))))))))</f>
        <v/>
      </c>
      <c r="N68" s="13" t="n"/>
    </row>
    <row r="69" ht="28" customHeight="1">
      <c r="A69" s="13" t="n"/>
      <c r="B69" s="13" t="n"/>
      <c r="C69" s="13" t="n"/>
      <c r="D69" s="14" t="n"/>
      <c r="E69" s="14" t="n"/>
      <c r="F69" s="14" t="n"/>
      <c r="G69" s="14" t="n"/>
      <c r="H69" s="14" t="n"/>
      <c r="I69" s="15">
        <f>IF(COUNTA($A69:$H69,$K69,$N69)=0,"",IF(AND($E69&lt;&gt;"",$F69&lt;&gt;"",$G69&lt;&gt;"",$H69&lt;&gt;""),IFERROR(MAX($E69:$H69),""),""))</f>
        <v/>
      </c>
      <c r="J69" s="7">
        <f>IF(COUNTA($A69:$H69,$K69,$N69)=0,"",IF($E69="","",IFERROR(IF($I69&lt;&gt;"",$I69-$E69,MAX(0,TODAY()-$E69)),"")))</f>
        <v/>
      </c>
      <c r="K69" s="16" t="n"/>
      <c r="L69" s="17">
        <f>IF(COUNTA($A69:$H69,$K69,$N69)=0,"",IF(OR($A69="",$B69="",$C69=""),"Record incomplete",IF($E69="","Not sent",IF($F69="","Awaiting resident",IF($G69="","Awaiting countersignature",IF($H69="","Copy due","Complete"))))))</f>
        <v/>
      </c>
      <c r="M69" s="17">
        <f>IF(COUNTA($A69:$H69,$K69,$N69)=0,"",IF(OR($A69="",$B69="",$C69=""),"Check: add property, unit, or tenancy",IF(OR(AND($F69&lt;&gt;"",$E69=""),AND($G69&lt;&gt;"",$F69=""),AND($H69&lt;&gt;"",$G69=""),AND($E69&lt;&gt;"",$F69&lt;&gt;"",$F69&lt;$E69),AND($F69&lt;&gt;"",$G69&lt;&gt;"",$G69&lt;$F69),AND($G69&lt;&gt;"",$H69&lt;&gt;"",$H69&lt;$G69)),"Check: milestone sequence",IF($L69="Complete","",IF($E69="","Check: send documents",IF(AND($L69="Awaiting resident",TODAY()-$E69&gt;Assumptions!$B$6),"Check: resident signature overdue",IF(AND($L69="Awaiting countersignature",TODAY()-$F69&gt;Assumptions!$B$6),"Check: countersignature overdue",IF(AND($L69="Copy due",TODAY()-$G69&gt;Assumptions!$B$6),"Check: deliver copy",IF($J69&gt;Assumptions!$B$5,"Check: timeline over target","On track")))))))))</f>
        <v/>
      </c>
      <c r="N69" s="13" t="n"/>
    </row>
    <row r="70" ht="28" customHeight="1">
      <c r="A70" s="13" t="n"/>
      <c r="B70" s="13" t="n"/>
      <c r="C70" s="13" t="n"/>
      <c r="D70" s="14" t="n"/>
      <c r="E70" s="14" t="n"/>
      <c r="F70" s="14" t="n"/>
      <c r="G70" s="14" t="n"/>
      <c r="H70" s="14" t="n"/>
      <c r="I70" s="18">
        <f>IF(COUNTA($A70:$H70,$K70,$N70)=0,"",IF(AND($E70&lt;&gt;"",$F70&lt;&gt;"",$G70&lt;&gt;"",$H70&lt;&gt;""),IFERROR(MAX($E70:$H70),""),""))</f>
        <v/>
      </c>
      <c r="J70" s="10">
        <f>IF(COUNTA($A70:$H70,$K70,$N70)=0,"",IF($E70="","",IFERROR(IF($I70&lt;&gt;"",$I70-$E70,MAX(0,TODAY()-$E70)),"")))</f>
        <v/>
      </c>
      <c r="K70" s="16" t="n"/>
      <c r="L70" s="19">
        <f>IF(COUNTA($A70:$H70,$K70,$N70)=0,"",IF(OR($A70="",$B70="",$C70=""),"Record incomplete",IF($E70="","Not sent",IF($F70="","Awaiting resident",IF($G70="","Awaiting countersignature",IF($H70="","Copy due","Complete"))))))</f>
        <v/>
      </c>
      <c r="M70" s="19">
        <f>IF(COUNTA($A70:$H70,$K70,$N70)=0,"",IF(OR($A70="",$B70="",$C70=""),"Check: add property, unit, or tenancy",IF(OR(AND($F70&lt;&gt;"",$E70=""),AND($G70&lt;&gt;"",$F70=""),AND($H70&lt;&gt;"",$G70=""),AND($E70&lt;&gt;"",$F70&lt;&gt;"",$F70&lt;$E70),AND($F70&lt;&gt;"",$G70&lt;&gt;"",$G70&lt;$F70),AND($G70&lt;&gt;"",$H70&lt;&gt;"",$H70&lt;$G70)),"Check: milestone sequence",IF($L70="Complete","",IF($E70="","Check: send documents",IF(AND($L70="Awaiting resident",TODAY()-$E70&gt;Assumptions!$B$6),"Check: resident signature overdue",IF(AND($L70="Awaiting countersignature",TODAY()-$F70&gt;Assumptions!$B$6),"Check: countersignature overdue",IF(AND($L70="Copy due",TODAY()-$G70&gt;Assumptions!$B$6),"Check: deliver copy",IF($J70&gt;Assumptions!$B$5,"Check: timeline over target","On track")))))))))</f>
        <v/>
      </c>
      <c r="N70" s="13" t="n"/>
    </row>
    <row r="71" ht="28" customHeight="1">
      <c r="A71" s="13" t="n"/>
      <c r="B71" s="13" t="n"/>
      <c r="C71" s="13" t="n"/>
      <c r="D71" s="14" t="n"/>
      <c r="E71" s="14" t="n"/>
      <c r="F71" s="14" t="n"/>
      <c r="G71" s="14" t="n"/>
      <c r="H71" s="14" t="n"/>
      <c r="I71" s="15">
        <f>IF(COUNTA($A71:$H71,$K71,$N71)=0,"",IF(AND($E71&lt;&gt;"",$F71&lt;&gt;"",$G71&lt;&gt;"",$H71&lt;&gt;""),IFERROR(MAX($E71:$H71),""),""))</f>
        <v/>
      </c>
      <c r="J71" s="7">
        <f>IF(COUNTA($A71:$H71,$K71,$N71)=0,"",IF($E71="","",IFERROR(IF($I71&lt;&gt;"",$I71-$E71,MAX(0,TODAY()-$E71)),"")))</f>
        <v/>
      </c>
      <c r="K71" s="16" t="n"/>
      <c r="L71" s="17">
        <f>IF(COUNTA($A71:$H71,$K71,$N71)=0,"",IF(OR($A71="",$B71="",$C71=""),"Record incomplete",IF($E71="","Not sent",IF($F71="","Awaiting resident",IF($G71="","Awaiting countersignature",IF($H71="","Copy due","Complete"))))))</f>
        <v/>
      </c>
      <c r="M71" s="17">
        <f>IF(COUNTA($A71:$H71,$K71,$N71)=0,"",IF(OR($A71="",$B71="",$C71=""),"Check: add property, unit, or tenancy",IF(OR(AND($F71&lt;&gt;"",$E71=""),AND($G71&lt;&gt;"",$F71=""),AND($H71&lt;&gt;"",$G71=""),AND($E71&lt;&gt;"",$F71&lt;&gt;"",$F71&lt;$E71),AND($F71&lt;&gt;"",$G71&lt;&gt;"",$G71&lt;$F71),AND($G71&lt;&gt;"",$H71&lt;&gt;"",$H71&lt;$G71)),"Check: milestone sequence",IF($L71="Complete","",IF($E71="","Check: send documents",IF(AND($L71="Awaiting resident",TODAY()-$E71&gt;Assumptions!$B$6),"Check: resident signature overdue",IF(AND($L71="Awaiting countersignature",TODAY()-$F71&gt;Assumptions!$B$6),"Check: countersignature overdue",IF(AND($L71="Copy due",TODAY()-$G71&gt;Assumptions!$B$6),"Check: deliver copy",IF($J71&gt;Assumptions!$B$5,"Check: timeline over target","On track")))))))))</f>
        <v/>
      </c>
      <c r="N71" s="13" t="n"/>
    </row>
    <row r="72" ht="28" customHeight="1">
      <c r="A72" s="13" t="n"/>
      <c r="B72" s="13" t="n"/>
      <c r="C72" s="13" t="n"/>
      <c r="D72" s="14" t="n"/>
      <c r="E72" s="14" t="n"/>
      <c r="F72" s="14" t="n"/>
      <c r="G72" s="14" t="n"/>
      <c r="H72" s="14" t="n"/>
      <c r="I72" s="18">
        <f>IF(COUNTA($A72:$H72,$K72,$N72)=0,"",IF(AND($E72&lt;&gt;"",$F72&lt;&gt;"",$G72&lt;&gt;"",$H72&lt;&gt;""),IFERROR(MAX($E72:$H72),""),""))</f>
        <v/>
      </c>
      <c r="J72" s="10">
        <f>IF(COUNTA($A72:$H72,$K72,$N72)=0,"",IF($E72="","",IFERROR(IF($I72&lt;&gt;"",$I72-$E72,MAX(0,TODAY()-$E72)),"")))</f>
        <v/>
      </c>
      <c r="K72" s="16" t="n"/>
      <c r="L72" s="19">
        <f>IF(COUNTA($A72:$H72,$K72,$N72)=0,"",IF(OR($A72="",$B72="",$C72=""),"Record incomplete",IF($E72="","Not sent",IF($F72="","Awaiting resident",IF($G72="","Awaiting countersignature",IF($H72="","Copy due","Complete"))))))</f>
        <v/>
      </c>
      <c r="M72" s="19">
        <f>IF(COUNTA($A72:$H72,$K72,$N72)=0,"",IF(OR($A72="",$B72="",$C72=""),"Check: add property, unit, or tenancy",IF(OR(AND($F72&lt;&gt;"",$E72=""),AND($G72&lt;&gt;"",$F72=""),AND($H72&lt;&gt;"",$G72=""),AND($E72&lt;&gt;"",$F72&lt;&gt;"",$F72&lt;$E72),AND($F72&lt;&gt;"",$G72&lt;&gt;"",$G72&lt;$F72),AND($G72&lt;&gt;"",$H72&lt;&gt;"",$H72&lt;$G72)),"Check: milestone sequence",IF($L72="Complete","",IF($E72="","Check: send documents",IF(AND($L72="Awaiting resident",TODAY()-$E72&gt;Assumptions!$B$6),"Check: resident signature overdue",IF(AND($L72="Awaiting countersignature",TODAY()-$F72&gt;Assumptions!$B$6),"Check: countersignature overdue",IF(AND($L72="Copy due",TODAY()-$G72&gt;Assumptions!$B$6),"Check: deliver copy",IF($J72&gt;Assumptions!$B$5,"Check: timeline over target","On track")))))))))</f>
        <v/>
      </c>
      <c r="N72" s="13" t="n"/>
    </row>
    <row r="73" ht="28" customHeight="1">
      <c r="A73" s="13" t="n"/>
      <c r="B73" s="13" t="n"/>
      <c r="C73" s="13" t="n"/>
      <c r="D73" s="14" t="n"/>
      <c r="E73" s="14" t="n"/>
      <c r="F73" s="14" t="n"/>
      <c r="G73" s="14" t="n"/>
      <c r="H73" s="14" t="n"/>
      <c r="I73" s="15">
        <f>IF(COUNTA($A73:$H73,$K73,$N73)=0,"",IF(AND($E73&lt;&gt;"",$F73&lt;&gt;"",$G73&lt;&gt;"",$H73&lt;&gt;""),IFERROR(MAX($E73:$H73),""),""))</f>
        <v/>
      </c>
      <c r="J73" s="7">
        <f>IF(COUNTA($A73:$H73,$K73,$N73)=0,"",IF($E73="","",IFERROR(IF($I73&lt;&gt;"",$I73-$E73,MAX(0,TODAY()-$E73)),"")))</f>
        <v/>
      </c>
      <c r="K73" s="16" t="n"/>
      <c r="L73" s="17">
        <f>IF(COUNTA($A73:$H73,$K73,$N73)=0,"",IF(OR($A73="",$B73="",$C73=""),"Record incomplete",IF($E73="","Not sent",IF($F73="","Awaiting resident",IF($G73="","Awaiting countersignature",IF($H73="","Copy due","Complete"))))))</f>
        <v/>
      </c>
      <c r="M73" s="17">
        <f>IF(COUNTA($A73:$H73,$K73,$N73)=0,"",IF(OR($A73="",$B73="",$C73=""),"Check: add property, unit, or tenancy",IF(OR(AND($F73&lt;&gt;"",$E73=""),AND($G73&lt;&gt;"",$F73=""),AND($H73&lt;&gt;"",$G73=""),AND($E73&lt;&gt;"",$F73&lt;&gt;"",$F73&lt;$E73),AND($F73&lt;&gt;"",$G73&lt;&gt;"",$G73&lt;$F73),AND($G73&lt;&gt;"",$H73&lt;&gt;"",$H73&lt;$G73)),"Check: milestone sequence",IF($L73="Complete","",IF($E73="","Check: send documents",IF(AND($L73="Awaiting resident",TODAY()-$E73&gt;Assumptions!$B$6),"Check: resident signature overdue",IF(AND($L73="Awaiting countersignature",TODAY()-$F73&gt;Assumptions!$B$6),"Check: countersignature overdue",IF(AND($L73="Copy due",TODAY()-$G73&gt;Assumptions!$B$6),"Check: deliver copy",IF($J73&gt;Assumptions!$B$5,"Check: timeline over target","On track")))))))))</f>
        <v/>
      </c>
      <c r="N73" s="13" t="n"/>
    </row>
    <row r="74" ht="28" customHeight="1">
      <c r="A74" s="13" t="n"/>
      <c r="B74" s="13" t="n"/>
      <c r="C74" s="13" t="n"/>
      <c r="D74" s="14" t="n"/>
      <c r="E74" s="14" t="n"/>
      <c r="F74" s="14" t="n"/>
      <c r="G74" s="14" t="n"/>
      <c r="H74" s="14" t="n"/>
      <c r="I74" s="18">
        <f>IF(COUNTA($A74:$H74,$K74,$N74)=0,"",IF(AND($E74&lt;&gt;"",$F74&lt;&gt;"",$G74&lt;&gt;"",$H74&lt;&gt;""),IFERROR(MAX($E74:$H74),""),""))</f>
        <v/>
      </c>
      <c r="J74" s="10">
        <f>IF(COUNTA($A74:$H74,$K74,$N74)=0,"",IF($E74="","",IFERROR(IF($I74&lt;&gt;"",$I74-$E74,MAX(0,TODAY()-$E74)),"")))</f>
        <v/>
      </c>
      <c r="K74" s="16" t="n"/>
      <c r="L74" s="19">
        <f>IF(COUNTA($A74:$H74,$K74,$N74)=0,"",IF(OR($A74="",$B74="",$C74=""),"Record incomplete",IF($E74="","Not sent",IF($F74="","Awaiting resident",IF($G74="","Awaiting countersignature",IF($H74="","Copy due","Complete"))))))</f>
        <v/>
      </c>
      <c r="M74" s="19">
        <f>IF(COUNTA($A74:$H74,$K74,$N74)=0,"",IF(OR($A74="",$B74="",$C74=""),"Check: add property, unit, or tenancy",IF(OR(AND($F74&lt;&gt;"",$E74=""),AND($G74&lt;&gt;"",$F74=""),AND($H74&lt;&gt;"",$G74=""),AND($E74&lt;&gt;"",$F74&lt;&gt;"",$F74&lt;$E74),AND($F74&lt;&gt;"",$G74&lt;&gt;"",$G74&lt;$F74),AND($G74&lt;&gt;"",$H74&lt;&gt;"",$H74&lt;$G74)),"Check: milestone sequence",IF($L74="Complete","",IF($E74="","Check: send documents",IF(AND($L74="Awaiting resident",TODAY()-$E74&gt;Assumptions!$B$6),"Check: resident signature overdue",IF(AND($L74="Awaiting countersignature",TODAY()-$F74&gt;Assumptions!$B$6),"Check: countersignature overdue",IF(AND($L74="Copy due",TODAY()-$G74&gt;Assumptions!$B$6),"Check: deliver copy",IF($J74&gt;Assumptions!$B$5,"Check: timeline over target","On track")))))))))</f>
        <v/>
      </c>
      <c r="N74" s="13" t="n"/>
    </row>
    <row r="75" ht="28" customHeight="1">
      <c r="A75" s="13" t="n"/>
      <c r="B75" s="13" t="n"/>
      <c r="C75" s="13" t="n"/>
      <c r="D75" s="14" t="n"/>
      <c r="E75" s="14" t="n"/>
      <c r="F75" s="14" t="n"/>
      <c r="G75" s="14" t="n"/>
      <c r="H75" s="14" t="n"/>
      <c r="I75" s="15">
        <f>IF(COUNTA($A75:$H75,$K75,$N75)=0,"",IF(AND($E75&lt;&gt;"",$F75&lt;&gt;"",$G75&lt;&gt;"",$H75&lt;&gt;""),IFERROR(MAX($E75:$H75),""),""))</f>
        <v/>
      </c>
      <c r="J75" s="7">
        <f>IF(COUNTA($A75:$H75,$K75,$N75)=0,"",IF($E75="","",IFERROR(IF($I75&lt;&gt;"",$I75-$E75,MAX(0,TODAY()-$E75)),"")))</f>
        <v/>
      </c>
      <c r="K75" s="16" t="n"/>
      <c r="L75" s="17">
        <f>IF(COUNTA($A75:$H75,$K75,$N75)=0,"",IF(OR($A75="",$B75="",$C75=""),"Record incomplete",IF($E75="","Not sent",IF($F75="","Awaiting resident",IF($G75="","Awaiting countersignature",IF($H75="","Copy due","Complete"))))))</f>
        <v/>
      </c>
      <c r="M75" s="17">
        <f>IF(COUNTA($A75:$H75,$K75,$N75)=0,"",IF(OR($A75="",$B75="",$C75=""),"Check: add property, unit, or tenancy",IF(OR(AND($F75&lt;&gt;"",$E75=""),AND($G75&lt;&gt;"",$F75=""),AND($H75&lt;&gt;"",$G75=""),AND($E75&lt;&gt;"",$F75&lt;&gt;"",$F75&lt;$E75),AND($F75&lt;&gt;"",$G75&lt;&gt;"",$G75&lt;$F75),AND($G75&lt;&gt;"",$H75&lt;&gt;"",$H75&lt;$G75)),"Check: milestone sequence",IF($L75="Complete","",IF($E75="","Check: send documents",IF(AND($L75="Awaiting resident",TODAY()-$E75&gt;Assumptions!$B$6),"Check: resident signature overdue",IF(AND($L75="Awaiting countersignature",TODAY()-$F75&gt;Assumptions!$B$6),"Check: countersignature overdue",IF(AND($L75="Copy due",TODAY()-$G75&gt;Assumptions!$B$6),"Check: deliver copy",IF($J75&gt;Assumptions!$B$5,"Check: timeline over target","On track")))))))))</f>
        <v/>
      </c>
      <c r="N75" s="13" t="n"/>
    </row>
    <row r="76" ht="28" customHeight="1">
      <c r="A76" s="13" t="n"/>
      <c r="B76" s="13" t="n"/>
      <c r="C76" s="13" t="n"/>
      <c r="D76" s="14" t="n"/>
      <c r="E76" s="14" t="n"/>
      <c r="F76" s="14" t="n"/>
      <c r="G76" s="14" t="n"/>
      <c r="H76" s="14" t="n"/>
      <c r="I76" s="18">
        <f>IF(COUNTA($A76:$H76,$K76,$N76)=0,"",IF(AND($E76&lt;&gt;"",$F76&lt;&gt;"",$G76&lt;&gt;"",$H76&lt;&gt;""),IFERROR(MAX($E76:$H76),""),""))</f>
        <v/>
      </c>
      <c r="J76" s="10">
        <f>IF(COUNTA($A76:$H76,$K76,$N76)=0,"",IF($E76="","",IFERROR(IF($I76&lt;&gt;"",$I76-$E76,MAX(0,TODAY()-$E76)),"")))</f>
        <v/>
      </c>
      <c r="K76" s="16" t="n"/>
      <c r="L76" s="19">
        <f>IF(COUNTA($A76:$H76,$K76,$N76)=0,"",IF(OR($A76="",$B76="",$C76=""),"Record incomplete",IF($E76="","Not sent",IF($F76="","Awaiting resident",IF($G76="","Awaiting countersignature",IF($H76="","Copy due","Complete"))))))</f>
        <v/>
      </c>
      <c r="M76" s="19">
        <f>IF(COUNTA($A76:$H76,$K76,$N76)=0,"",IF(OR($A76="",$B76="",$C76=""),"Check: add property, unit, or tenancy",IF(OR(AND($F76&lt;&gt;"",$E76=""),AND($G76&lt;&gt;"",$F76=""),AND($H76&lt;&gt;"",$G76=""),AND($E76&lt;&gt;"",$F76&lt;&gt;"",$F76&lt;$E76),AND($F76&lt;&gt;"",$G76&lt;&gt;"",$G76&lt;$F76),AND($G76&lt;&gt;"",$H76&lt;&gt;"",$H76&lt;$G76)),"Check: milestone sequence",IF($L76="Complete","",IF($E76="","Check: send documents",IF(AND($L76="Awaiting resident",TODAY()-$E76&gt;Assumptions!$B$6),"Check: resident signature overdue",IF(AND($L76="Awaiting countersignature",TODAY()-$F76&gt;Assumptions!$B$6),"Check: countersignature overdue",IF(AND($L76="Copy due",TODAY()-$G76&gt;Assumptions!$B$6),"Check: deliver copy",IF($J76&gt;Assumptions!$B$5,"Check: timeline over target","On track")))))))))</f>
        <v/>
      </c>
      <c r="N76" s="13" t="n"/>
    </row>
    <row r="77" ht="28" customHeight="1">
      <c r="A77" s="13" t="n"/>
      <c r="B77" s="13" t="n"/>
      <c r="C77" s="13" t="n"/>
      <c r="D77" s="14" t="n"/>
      <c r="E77" s="14" t="n"/>
      <c r="F77" s="14" t="n"/>
      <c r="G77" s="14" t="n"/>
      <c r="H77" s="14" t="n"/>
      <c r="I77" s="15">
        <f>IF(COUNTA($A77:$H77,$K77,$N77)=0,"",IF(AND($E77&lt;&gt;"",$F77&lt;&gt;"",$G77&lt;&gt;"",$H77&lt;&gt;""),IFERROR(MAX($E77:$H77),""),""))</f>
        <v/>
      </c>
      <c r="J77" s="7">
        <f>IF(COUNTA($A77:$H77,$K77,$N77)=0,"",IF($E77="","",IFERROR(IF($I77&lt;&gt;"",$I77-$E77,MAX(0,TODAY()-$E77)),"")))</f>
        <v/>
      </c>
      <c r="K77" s="16" t="n"/>
      <c r="L77" s="17">
        <f>IF(COUNTA($A77:$H77,$K77,$N77)=0,"",IF(OR($A77="",$B77="",$C77=""),"Record incomplete",IF($E77="","Not sent",IF($F77="","Awaiting resident",IF($G77="","Awaiting countersignature",IF($H77="","Copy due","Complete"))))))</f>
        <v/>
      </c>
      <c r="M77" s="17">
        <f>IF(COUNTA($A77:$H77,$K77,$N77)=0,"",IF(OR($A77="",$B77="",$C77=""),"Check: add property, unit, or tenancy",IF(OR(AND($F77&lt;&gt;"",$E77=""),AND($G77&lt;&gt;"",$F77=""),AND($H77&lt;&gt;"",$G77=""),AND($E77&lt;&gt;"",$F77&lt;&gt;"",$F77&lt;$E77),AND($F77&lt;&gt;"",$G77&lt;&gt;"",$G77&lt;$F77),AND($G77&lt;&gt;"",$H77&lt;&gt;"",$H77&lt;$G77)),"Check: milestone sequence",IF($L77="Complete","",IF($E77="","Check: send documents",IF(AND($L77="Awaiting resident",TODAY()-$E77&gt;Assumptions!$B$6),"Check: resident signature overdue",IF(AND($L77="Awaiting countersignature",TODAY()-$F77&gt;Assumptions!$B$6),"Check: countersignature overdue",IF(AND($L77="Copy due",TODAY()-$G77&gt;Assumptions!$B$6),"Check: deliver copy",IF($J77&gt;Assumptions!$B$5,"Check: timeline over target","On track")))))))))</f>
        <v/>
      </c>
      <c r="N77" s="13" t="n"/>
    </row>
    <row r="78" ht="28" customHeight="1">
      <c r="A78" s="13" t="n"/>
      <c r="B78" s="13" t="n"/>
      <c r="C78" s="13" t="n"/>
      <c r="D78" s="14" t="n"/>
      <c r="E78" s="14" t="n"/>
      <c r="F78" s="14" t="n"/>
      <c r="G78" s="14" t="n"/>
      <c r="H78" s="14" t="n"/>
      <c r="I78" s="18">
        <f>IF(COUNTA($A78:$H78,$K78,$N78)=0,"",IF(AND($E78&lt;&gt;"",$F78&lt;&gt;"",$G78&lt;&gt;"",$H78&lt;&gt;""),IFERROR(MAX($E78:$H78),""),""))</f>
        <v/>
      </c>
      <c r="J78" s="10">
        <f>IF(COUNTA($A78:$H78,$K78,$N78)=0,"",IF($E78="","",IFERROR(IF($I78&lt;&gt;"",$I78-$E78,MAX(0,TODAY()-$E78)),"")))</f>
        <v/>
      </c>
      <c r="K78" s="16" t="n"/>
      <c r="L78" s="19">
        <f>IF(COUNTA($A78:$H78,$K78,$N78)=0,"",IF(OR($A78="",$B78="",$C78=""),"Record incomplete",IF($E78="","Not sent",IF($F78="","Awaiting resident",IF($G78="","Awaiting countersignature",IF($H78="","Copy due","Complete"))))))</f>
        <v/>
      </c>
      <c r="M78" s="19">
        <f>IF(COUNTA($A78:$H78,$K78,$N78)=0,"",IF(OR($A78="",$B78="",$C78=""),"Check: add property, unit, or tenancy",IF(OR(AND($F78&lt;&gt;"",$E78=""),AND($G78&lt;&gt;"",$F78=""),AND($H78&lt;&gt;"",$G78=""),AND($E78&lt;&gt;"",$F78&lt;&gt;"",$F78&lt;$E78),AND($F78&lt;&gt;"",$G78&lt;&gt;"",$G78&lt;$F78),AND($G78&lt;&gt;"",$H78&lt;&gt;"",$H78&lt;$G78)),"Check: milestone sequence",IF($L78="Complete","",IF($E78="","Check: send documents",IF(AND($L78="Awaiting resident",TODAY()-$E78&gt;Assumptions!$B$6),"Check: resident signature overdue",IF(AND($L78="Awaiting countersignature",TODAY()-$F78&gt;Assumptions!$B$6),"Check: countersignature overdue",IF(AND($L78="Copy due",TODAY()-$G78&gt;Assumptions!$B$6),"Check: deliver copy",IF($J78&gt;Assumptions!$B$5,"Check: timeline over target","On track")))))))))</f>
        <v/>
      </c>
      <c r="N78" s="13" t="n"/>
    </row>
    <row r="79" ht="28" customHeight="1">
      <c r="A79" s="13" t="n"/>
      <c r="B79" s="13" t="n"/>
      <c r="C79" s="13" t="n"/>
      <c r="D79" s="14" t="n"/>
      <c r="E79" s="14" t="n"/>
      <c r="F79" s="14" t="n"/>
      <c r="G79" s="14" t="n"/>
      <c r="H79" s="14" t="n"/>
      <c r="I79" s="15">
        <f>IF(COUNTA($A79:$H79,$K79,$N79)=0,"",IF(AND($E79&lt;&gt;"",$F79&lt;&gt;"",$G79&lt;&gt;"",$H79&lt;&gt;""),IFERROR(MAX($E79:$H79),""),""))</f>
        <v/>
      </c>
      <c r="J79" s="7">
        <f>IF(COUNTA($A79:$H79,$K79,$N79)=0,"",IF($E79="","",IFERROR(IF($I79&lt;&gt;"",$I79-$E79,MAX(0,TODAY()-$E79)),"")))</f>
        <v/>
      </c>
      <c r="K79" s="16" t="n"/>
      <c r="L79" s="17">
        <f>IF(COUNTA($A79:$H79,$K79,$N79)=0,"",IF(OR($A79="",$B79="",$C79=""),"Record incomplete",IF($E79="","Not sent",IF($F79="","Awaiting resident",IF($G79="","Awaiting countersignature",IF($H79="","Copy due","Complete"))))))</f>
        <v/>
      </c>
      <c r="M79" s="17">
        <f>IF(COUNTA($A79:$H79,$K79,$N79)=0,"",IF(OR($A79="",$B79="",$C79=""),"Check: add property, unit, or tenancy",IF(OR(AND($F79&lt;&gt;"",$E79=""),AND($G79&lt;&gt;"",$F79=""),AND($H79&lt;&gt;"",$G79=""),AND($E79&lt;&gt;"",$F79&lt;&gt;"",$F79&lt;$E79),AND($F79&lt;&gt;"",$G79&lt;&gt;"",$G79&lt;$F79),AND($G79&lt;&gt;"",$H79&lt;&gt;"",$H79&lt;$G79)),"Check: milestone sequence",IF($L79="Complete","",IF($E79="","Check: send documents",IF(AND($L79="Awaiting resident",TODAY()-$E79&gt;Assumptions!$B$6),"Check: resident signature overdue",IF(AND($L79="Awaiting countersignature",TODAY()-$F79&gt;Assumptions!$B$6),"Check: countersignature overdue",IF(AND($L79="Copy due",TODAY()-$G79&gt;Assumptions!$B$6),"Check: deliver copy",IF($J79&gt;Assumptions!$B$5,"Check: timeline over target","On track")))))))))</f>
        <v/>
      </c>
      <c r="N79" s="13" t="n"/>
    </row>
    <row r="80" ht="28" customHeight="1">
      <c r="A80" s="13" t="n"/>
      <c r="B80" s="13" t="n"/>
      <c r="C80" s="13" t="n"/>
      <c r="D80" s="14" t="n"/>
      <c r="E80" s="14" t="n"/>
      <c r="F80" s="14" t="n"/>
      <c r="G80" s="14" t="n"/>
      <c r="H80" s="14" t="n"/>
      <c r="I80" s="18">
        <f>IF(COUNTA($A80:$H80,$K80,$N80)=0,"",IF(AND($E80&lt;&gt;"",$F80&lt;&gt;"",$G80&lt;&gt;"",$H80&lt;&gt;""),IFERROR(MAX($E80:$H80),""),""))</f>
        <v/>
      </c>
      <c r="J80" s="10">
        <f>IF(COUNTA($A80:$H80,$K80,$N80)=0,"",IF($E80="","",IFERROR(IF($I80&lt;&gt;"",$I80-$E80,MAX(0,TODAY()-$E80)),"")))</f>
        <v/>
      </c>
      <c r="K80" s="16" t="n"/>
      <c r="L80" s="19">
        <f>IF(COUNTA($A80:$H80,$K80,$N80)=0,"",IF(OR($A80="",$B80="",$C80=""),"Record incomplete",IF($E80="","Not sent",IF($F80="","Awaiting resident",IF($G80="","Awaiting countersignature",IF($H80="","Copy due","Complete"))))))</f>
        <v/>
      </c>
      <c r="M80" s="19">
        <f>IF(COUNTA($A80:$H80,$K80,$N80)=0,"",IF(OR($A80="",$B80="",$C80=""),"Check: add property, unit, or tenancy",IF(OR(AND($F80&lt;&gt;"",$E80=""),AND($G80&lt;&gt;"",$F80=""),AND($H80&lt;&gt;"",$G80=""),AND($E80&lt;&gt;"",$F80&lt;&gt;"",$F80&lt;$E80),AND($F80&lt;&gt;"",$G80&lt;&gt;"",$G80&lt;$F80),AND($G80&lt;&gt;"",$H80&lt;&gt;"",$H80&lt;$G80)),"Check: milestone sequence",IF($L80="Complete","",IF($E80="","Check: send documents",IF(AND($L80="Awaiting resident",TODAY()-$E80&gt;Assumptions!$B$6),"Check: resident signature overdue",IF(AND($L80="Awaiting countersignature",TODAY()-$F80&gt;Assumptions!$B$6),"Check: countersignature overdue",IF(AND($L80="Copy due",TODAY()-$G80&gt;Assumptions!$B$6),"Check: deliver copy",IF($J80&gt;Assumptions!$B$5,"Check: timeline over target","On track")))))))))</f>
        <v/>
      </c>
      <c r="N80" s="13" t="n"/>
    </row>
    <row r="81" ht="28" customHeight="1">
      <c r="A81" s="13" t="n"/>
      <c r="B81" s="13" t="n"/>
      <c r="C81" s="13" t="n"/>
      <c r="D81" s="14" t="n"/>
      <c r="E81" s="14" t="n"/>
      <c r="F81" s="14" t="n"/>
      <c r="G81" s="14" t="n"/>
      <c r="H81" s="14" t="n"/>
      <c r="I81" s="15">
        <f>IF(COUNTA($A81:$H81,$K81,$N81)=0,"",IF(AND($E81&lt;&gt;"",$F81&lt;&gt;"",$G81&lt;&gt;"",$H81&lt;&gt;""),IFERROR(MAX($E81:$H81),""),""))</f>
        <v/>
      </c>
      <c r="J81" s="7">
        <f>IF(COUNTA($A81:$H81,$K81,$N81)=0,"",IF($E81="","",IFERROR(IF($I81&lt;&gt;"",$I81-$E81,MAX(0,TODAY()-$E81)),"")))</f>
        <v/>
      </c>
      <c r="K81" s="16" t="n"/>
      <c r="L81" s="17">
        <f>IF(COUNTA($A81:$H81,$K81,$N81)=0,"",IF(OR($A81="",$B81="",$C81=""),"Record incomplete",IF($E81="","Not sent",IF($F81="","Awaiting resident",IF($G81="","Awaiting countersignature",IF($H81="","Copy due","Complete"))))))</f>
        <v/>
      </c>
      <c r="M81" s="17">
        <f>IF(COUNTA($A81:$H81,$K81,$N81)=0,"",IF(OR($A81="",$B81="",$C81=""),"Check: add property, unit, or tenancy",IF(OR(AND($F81&lt;&gt;"",$E81=""),AND($G81&lt;&gt;"",$F81=""),AND($H81&lt;&gt;"",$G81=""),AND($E81&lt;&gt;"",$F81&lt;&gt;"",$F81&lt;$E81),AND($F81&lt;&gt;"",$G81&lt;&gt;"",$G81&lt;$F81),AND($G81&lt;&gt;"",$H81&lt;&gt;"",$H81&lt;$G81)),"Check: milestone sequence",IF($L81="Complete","",IF($E81="","Check: send documents",IF(AND($L81="Awaiting resident",TODAY()-$E81&gt;Assumptions!$B$6),"Check: resident signature overdue",IF(AND($L81="Awaiting countersignature",TODAY()-$F81&gt;Assumptions!$B$6),"Check: countersignature overdue",IF(AND($L81="Copy due",TODAY()-$G81&gt;Assumptions!$B$6),"Check: deliver copy",IF($J81&gt;Assumptions!$B$5,"Check: timeline over target","On track")))))))))</f>
        <v/>
      </c>
      <c r="N81" s="13" t="n"/>
    </row>
    <row r="82" ht="28" customHeight="1">
      <c r="A82" s="13" t="n"/>
      <c r="B82" s="13" t="n"/>
      <c r="C82" s="13" t="n"/>
      <c r="D82" s="14" t="n"/>
      <c r="E82" s="14" t="n"/>
      <c r="F82" s="14" t="n"/>
      <c r="G82" s="14" t="n"/>
      <c r="H82" s="14" t="n"/>
      <c r="I82" s="18">
        <f>IF(COUNTA($A82:$H82,$K82,$N82)=0,"",IF(AND($E82&lt;&gt;"",$F82&lt;&gt;"",$G82&lt;&gt;"",$H82&lt;&gt;""),IFERROR(MAX($E82:$H82),""),""))</f>
        <v/>
      </c>
      <c r="J82" s="10">
        <f>IF(COUNTA($A82:$H82,$K82,$N82)=0,"",IF($E82="","",IFERROR(IF($I82&lt;&gt;"",$I82-$E82,MAX(0,TODAY()-$E82)),"")))</f>
        <v/>
      </c>
      <c r="K82" s="16" t="n"/>
      <c r="L82" s="19">
        <f>IF(COUNTA($A82:$H82,$K82,$N82)=0,"",IF(OR($A82="",$B82="",$C82=""),"Record incomplete",IF($E82="","Not sent",IF($F82="","Awaiting resident",IF($G82="","Awaiting countersignature",IF($H82="","Copy due","Complete"))))))</f>
        <v/>
      </c>
      <c r="M82" s="19">
        <f>IF(COUNTA($A82:$H82,$K82,$N82)=0,"",IF(OR($A82="",$B82="",$C82=""),"Check: add property, unit, or tenancy",IF(OR(AND($F82&lt;&gt;"",$E82=""),AND($G82&lt;&gt;"",$F82=""),AND($H82&lt;&gt;"",$G82=""),AND($E82&lt;&gt;"",$F82&lt;&gt;"",$F82&lt;$E82),AND($F82&lt;&gt;"",$G82&lt;&gt;"",$G82&lt;$F82),AND($G82&lt;&gt;"",$H82&lt;&gt;"",$H82&lt;$G82)),"Check: milestone sequence",IF($L82="Complete","",IF($E82="","Check: send documents",IF(AND($L82="Awaiting resident",TODAY()-$E82&gt;Assumptions!$B$6),"Check: resident signature overdue",IF(AND($L82="Awaiting countersignature",TODAY()-$F82&gt;Assumptions!$B$6),"Check: countersignature overdue",IF(AND($L82="Copy due",TODAY()-$G82&gt;Assumptions!$B$6),"Check: deliver copy",IF($J82&gt;Assumptions!$B$5,"Check: timeline over target","On track")))))))))</f>
        <v/>
      </c>
      <c r="N82" s="13" t="n"/>
    </row>
    <row r="83" ht="28" customHeight="1">
      <c r="A83" s="13" t="n"/>
      <c r="B83" s="13" t="n"/>
      <c r="C83" s="13" t="n"/>
      <c r="D83" s="14" t="n"/>
      <c r="E83" s="14" t="n"/>
      <c r="F83" s="14" t="n"/>
      <c r="G83" s="14" t="n"/>
      <c r="H83" s="14" t="n"/>
      <c r="I83" s="15">
        <f>IF(COUNTA($A83:$H83,$K83,$N83)=0,"",IF(AND($E83&lt;&gt;"",$F83&lt;&gt;"",$G83&lt;&gt;"",$H83&lt;&gt;""),IFERROR(MAX($E83:$H83),""),""))</f>
        <v/>
      </c>
      <c r="J83" s="7">
        <f>IF(COUNTA($A83:$H83,$K83,$N83)=0,"",IF($E83="","",IFERROR(IF($I83&lt;&gt;"",$I83-$E83,MAX(0,TODAY()-$E83)),"")))</f>
        <v/>
      </c>
      <c r="K83" s="16" t="n"/>
      <c r="L83" s="17">
        <f>IF(COUNTA($A83:$H83,$K83,$N83)=0,"",IF(OR($A83="",$B83="",$C83=""),"Record incomplete",IF($E83="","Not sent",IF($F83="","Awaiting resident",IF($G83="","Awaiting countersignature",IF($H83="","Copy due","Complete"))))))</f>
        <v/>
      </c>
      <c r="M83" s="17">
        <f>IF(COUNTA($A83:$H83,$K83,$N83)=0,"",IF(OR($A83="",$B83="",$C83=""),"Check: add property, unit, or tenancy",IF(OR(AND($F83&lt;&gt;"",$E83=""),AND($G83&lt;&gt;"",$F83=""),AND($H83&lt;&gt;"",$G83=""),AND($E83&lt;&gt;"",$F83&lt;&gt;"",$F83&lt;$E83),AND($F83&lt;&gt;"",$G83&lt;&gt;"",$G83&lt;$F83),AND($G83&lt;&gt;"",$H83&lt;&gt;"",$H83&lt;$G83)),"Check: milestone sequence",IF($L83="Complete","",IF($E83="","Check: send documents",IF(AND($L83="Awaiting resident",TODAY()-$E83&gt;Assumptions!$B$6),"Check: resident signature overdue",IF(AND($L83="Awaiting countersignature",TODAY()-$F83&gt;Assumptions!$B$6),"Check: countersignature overdue",IF(AND($L83="Copy due",TODAY()-$G83&gt;Assumptions!$B$6),"Check: deliver copy",IF($J83&gt;Assumptions!$B$5,"Check: timeline over target","On track")))))))))</f>
        <v/>
      </c>
      <c r="N83" s="13" t="n"/>
    </row>
    <row r="84" ht="28" customHeight="1">
      <c r="A84" s="13" t="n"/>
      <c r="B84" s="13" t="n"/>
      <c r="C84" s="13" t="n"/>
      <c r="D84" s="14" t="n"/>
      <c r="E84" s="14" t="n"/>
      <c r="F84" s="14" t="n"/>
      <c r="G84" s="14" t="n"/>
      <c r="H84" s="14" t="n"/>
      <c r="I84" s="18">
        <f>IF(COUNTA($A84:$H84,$K84,$N84)=0,"",IF(AND($E84&lt;&gt;"",$F84&lt;&gt;"",$G84&lt;&gt;"",$H84&lt;&gt;""),IFERROR(MAX($E84:$H84),""),""))</f>
        <v/>
      </c>
      <c r="J84" s="10">
        <f>IF(COUNTA($A84:$H84,$K84,$N84)=0,"",IF($E84="","",IFERROR(IF($I84&lt;&gt;"",$I84-$E84,MAX(0,TODAY()-$E84)),"")))</f>
        <v/>
      </c>
      <c r="K84" s="16" t="n"/>
      <c r="L84" s="19">
        <f>IF(COUNTA($A84:$H84,$K84,$N84)=0,"",IF(OR($A84="",$B84="",$C84=""),"Record incomplete",IF($E84="","Not sent",IF($F84="","Awaiting resident",IF($G84="","Awaiting countersignature",IF($H84="","Copy due","Complete"))))))</f>
        <v/>
      </c>
      <c r="M84" s="19">
        <f>IF(COUNTA($A84:$H84,$K84,$N84)=0,"",IF(OR($A84="",$B84="",$C84=""),"Check: add property, unit, or tenancy",IF(OR(AND($F84&lt;&gt;"",$E84=""),AND($G84&lt;&gt;"",$F84=""),AND($H84&lt;&gt;"",$G84=""),AND($E84&lt;&gt;"",$F84&lt;&gt;"",$F84&lt;$E84),AND($F84&lt;&gt;"",$G84&lt;&gt;"",$G84&lt;$F84),AND($G84&lt;&gt;"",$H84&lt;&gt;"",$H84&lt;$G84)),"Check: milestone sequence",IF($L84="Complete","",IF($E84="","Check: send documents",IF(AND($L84="Awaiting resident",TODAY()-$E84&gt;Assumptions!$B$6),"Check: resident signature overdue",IF(AND($L84="Awaiting countersignature",TODAY()-$F84&gt;Assumptions!$B$6),"Check: countersignature overdue",IF(AND($L84="Copy due",TODAY()-$G84&gt;Assumptions!$B$6),"Check: deliver copy",IF($J84&gt;Assumptions!$B$5,"Check: timeline over target","On track")))))))))</f>
        <v/>
      </c>
      <c r="N84" s="13" t="n"/>
    </row>
    <row r="85" ht="28" customHeight="1">
      <c r="A85" s="13" t="n"/>
      <c r="B85" s="13" t="n"/>
      <c r="C85" s="13" t="n"/>
      <c r="D85" s="14" t="n"/>
      <c r="E85" s="14" t="n"/>
      <c r="F85" s="14" t="n"/>
      <c r="G85" s="14" t="n"/>
      <c r="H85" s="14" t="n"/>
      <c r="I85" s="15">
        <f>IF(COUNTA($A85:$H85,$K85,$N85)=0,"",IF(AND($E85&lt;&gt;"",$F85&lt;&gt;"",$G85&lt;&gt;"",$H85&lt;&gt;""),IFERROR(MAX($E85:$H85),""),""))</f>
        <v/>
      </c>
      <c r="J85" s="7">
        <f>IF(COUNTA($A85:$H85,$K85,$N85)=0,"",IF($E85="","",IFERROR(IF($I85&lt;&gt;"",$I85-$E85,MAX(0,TODAY()-$E85)),"")))</f>
        <v/>
      </c>
      <c r="K85" s="16" t="n"/>
      <c r="L85" s="17">
        <f>IF(COUNTA($A85:$H85,$K85,$N85)=0,"",IF(OR($A85="",$B85="",$C85=""),"Record incomplete",IF($E85="","Not sent",IF($F85="","Awaiting resident",IF($G85="","Awaiting countersignature",IF($H85="","Copy due","Complete"))))))</f>
        <v/>
      </c>
      <c r="M85" s="17">
        <f>IF(COUNTA($A85:$H85,$K85,$N85)=0,"",IF(OR($A85="",$B85="",$C85=""),"Check: add property, unit, or tenancy",IF(OR(AND($F85&lt;&gt;"",$E85=""),AND($G85&lt;&gt;"",$F85=""),AND($H85&lt;&gt;"",$G85=""),AND($E85&lt;&gt;"",$F85&lt;&gt;"",$F85&lt;$E85),AND($F85&lt;&gt;"",$G85&lt;&gt;"",$G85&lt;$F85),AND($G85&lt;&gt;"",$H85&lt;&gt;"",$H85&lt;$G85)),"Check: milestone sequence",IF($L85="Complete","",IF($E85="","Check: send documents",IF(AND($L85="Awaiting resident",TODAY()-$E85&gt;Assumptions!$B$6),"Check: resident signature overdue",IF(AND($L85="Awaiting countersignature",TODAY()-$F85&gt;Assumptions!$B$6),"Check: countersignature overdue",IF(AND($L85="Copy due",TODAY()-$G85&gt;Assumptions!$B$6),"Check: deliver copy",IF($J85&gt;Assumptions!$B$5,"Check: timeline over target","On track")))))))))</f>
        <v/>
      </c>
      <c r="N85" s="13" t="n"/>
    </row>
    <row r="86" ht="28" customHeight="1">
      <c r="A86" s="13" t="n"/>
      <c r="B86" s="13" t="n"/>
      <c r="C86" s="13" t="n"/>
      <c r="D86" s="14" t="n"/>
      <c r="E86" s="14" t="n"/>
      <c r="F86" s="14" t="n"/>
      <c r="G86" s="14" t="n"/>
      <c r="H86" s="14" t="n"/>
      <c r="I86" s="18">
        <f>IF(COUNTA($A86:$H86,$K86,$N86)=0,"",IF(AND($E86&lt;&gt;"",$F86&lt;&gt;"",$G86&lt;&gt;"",$H86&lt;&gt;""),IFERROR(MAX($E86:$H86),""),""))</f>
        <v/>
      </c>
      <c r="J86" s="10">
        <f>IF(COUNTA($A86:$H86,$K86,$N86)=0,"",IF($E86="","",IFERROR(IF($I86&lt;&gt;"",$I86-$E86,MAX(0,TODAY()-$E86)),"")))</f>
        <v/>
      </c>
      <c r="K86" s="16" t="n"/>
      <c r="L86" s="19">
        <f>IF(COUNTA($A86:$H86,$K86,$N86)=0,"",IF(OR($A86="",$B86="",$C86=""),"Record incomplete",IF($E86="","Not sent",IF($F86="","Awaiting resident",IF($G86="","Awaiting countersignature",IF($H86="","Copy due","Complete"))))))</f>
        <v/>
      </c>
      <c r="M86" s="19">
        <f>IF(COUNTA($A86:$H86,$K86,$N86)=0,"",IF(OR($A86="",$B86="",$C86=""),"Check: add property, unit, or tenancy",IF(OR(AND($F86&lt;&gt;"",$E86=""),AND($G86&lt;&gt;"",$F86=""),AND($H86&lt;&gt;"",$G86=""),AND($E86&lt;&gt;"",$F86&lt;&gt;"",$F86&lt;$E86),AND($F86&lt;&gt;"",$G86&lt;&gt;"",$G86&lt;$F86),AND($G86&lt;&gt;"",$H86&lt;&gt;"",$H86&lt;$G86)),"Check: milestone sequence",IF($L86="Complete","",IF($E86="","Check: send documents",IF(AND($L86="Awaiting resident",TODAY()-$E86&gt;Assumptions!$B$6),"Check: resident signature overdue",IF(AND($L86="Awaiting countersignature",TODAY()-$F86&gt;Assumptions!$B$6),"Check: countersignature overdue",IF(AND($L86="Copy due",TODAY()-$G86&gt;Assumptions!$B$6),"Check: deliver copy",IF($J86&gt;Assumptions!$B$5,"Check: timeline over target","On track")))))))))</f>
        <v/>
      </c>
      <c r="N86" s="13" t="n"/>
    </row>
    <row r="87" ht="28" customHeight="1">
      <c r="A87" s="13" t="n"/>
      <c r="B87" s="13" t="n"/>
      <c r="C87" s="13" t="n"/>
      <c r="D87" s="14" t="n"/>
      <c r="E87" s="14" t="n"/>
      <c r="F87" s="14" t="n"/>
      <c r="G87" s="14" t="n"/>
      <c r="H87" s="14" t="n"/>
      <c r="I87" s="15">
        <f>IF(COUNTA($A87:$H87,$K87,$N87)=0,"",IF(AND($E87&lt;&gt;"",$F87&lt;&gt;"",$G87&lt;&gt;"",$H87&lt;&gt;""),IFERROR(MAX($E87:$H87),""),""))</f>
        <v/>
      </c>
      <c r="J87" s="7">
        <f>IF(COUNTA($A87:$H87,$K87,$N87)=0,"",IF($E87="","",IFERROR(IF($I87&lt;&gt;"",$I87-$E87,MAX(0,TODAY()-$E87)),"")))</f>
        <v/>
      </c>
      <c r="K87" s="16" t="n"/>
      <c r="L87" s="17">
        <f>IF(COUNTA($A87:$H87,$K87,$N87)=0,"",IF(OR($A87="",$B87="",$C87=""),"Record incomplete",IF($E87="","Not sent",IF($F87="","Awaiting resident",IF($G87="","Awaiting countersignature",IF($H87="","Copy due","Complete"))))))</f>
        <v/>
      </c>
      <c r="M87" s="17">
        <f>IF(COUNTA($A87:$H87,$K87,$N87)=0,"",IF(OR($A87="",$B87="",$C87=""),"Check: add property, unit, or tenancy",IF(OR(AND($F87&lt;&gt;"",$E87=""),AND($G87&lt;&gt;"",$F87=""),AND($H87&lt;&gt;"",$G87=""),AND($E87&lt;&gt;"",$F87&lt;&gt;"",$F87&lt;$E87),AND($F87&lt;&gt;"",$G87&lt;&gt;"",$G87&lt;$F87),AND($G87&lt;&gt;"",$H87&lt;&gt;"",$H87&lt;$G87)),"Check: milestone sequence",IF($L87="Complete","",IF($E87="","Check: send documents",IF(AND($L87="Awaiting resident",TODAY()-$E87&gt;Assumptions!$B$6),"Check: resident signature overdue",IF(AND($L87="Awaiting countersignature",TODAY()-$F87&gt;Assumptions!$B$6),"Check: countersignature overdue",IF(AND($L87="Copy due",TODAY()-$G87&gt;Assumptions!$B$6),"Check: deliver copy",IF($J87&gt;Assumptions!$B$5,"Check: timeline over target","On track")))))))))</f>
        <v/>
      </c>
      <c r="N87" s="13" t="n"/>
    </row>
    <row r="88" ht="28" customHeight="1">
      <c r="A88" s="13" t="n"/>
      <c r="B88" s="13" t="n"/>
      <c r="C88" s="13" t="n"/>
      <c r="D88" s="14" t="n"/>
      <c r="E88" s="14" t="n"/>
      <c r="F88" s="14" t="n"/>
      <c r="G88" s="14" t="n"/>
      <c r="H88" s="14" t="n"/>
      <c r="I88" s="18">
        <f>IF(COUNTA($A88:$H88,$K88,$N88)=0,"",IF(AND($E88&lt;&gt;"",$F88&lt;&gt;"",$G88&lt;&gt;"",$H88&lt;&gt;""),IFERROR(MAX($E88:$H88),""),""))</f>
        <v/>
      </c>
      <c r="J88" s="10">
        <f>IF(COUNTA($A88:$H88,$K88,$N88)=0,"",IF($E88="","",IFERROR(IF($I88&lt;&gt;"",$I88-$E88,MAX(0,TODAY()-$E88)),"")))</f>
        <v/>
      </c>
      <c r="K88" s="16" t="n"/>
      <c r="L88" s="19">
        <f>IF(COUNTA($A88:$H88,$K88,$N88)=0,"",IF(OR($A88="",$B88="",$C88=""),"Record incomplete",IF($E88="","Not sent",IF($F88="","Awaiting resident",IF($G88="","Awaiting countersignature",IF($H88="","Copy due","Complete"))))))</f>
        <v/>
      </c>
      <c r="M88" s="19">
        <f>IF(COUNTA($A88:$H88,$K88,$N88)=0,"",IF(OR($A88="",$B88="",$C88=""),"Check: add property, unit, or tenancy",IF(OR(AND($F88&lt;&gt;"",$E88=""),AND($G88&lt;&gt;"",$F88=""),AND($H88&lt;&gt;"",$G88=""),AND($E88&lt;&gt;"",$F88&lt;&gt;"",$F88&lt;$E88),AND($F88&lt;&gt;"",$G88&lt;&gt;"",$G88&lt;$F88),AND($G88&lt;&gt;"",$H88&lt;&gt;"",$H88&lt;$G88)),"Check: milestone sequence",IF($L88="Complete","",IF($E88="","Check: send documents",IF(AND($L88="Awaiting resident",TODAY()-$E88&gt;Assumptions!$B$6),"Check: resident signature overdue",IF(AND($L88="Awaiting countersignature",TODAY()-$F88&gt;Assumptions!$B$6),"Check: countersignature overdue",IF(AND($L88="Copy due",TODAY()-$G88&gt;Assumptions!$B$6),"Check: deliver copy",IF($J88&gt;Assumptions!$B$5,"Check: timeline over target","On track")))))))))</f>
        <v/>
      </c>
      <c r="N88" s="13" t="n"/>
    </row>
    <row r="89" ht="28" customHeight="1">
      <c r="A89" s="13" t="n"/>
      <c r="B89" s="13" t="n"/>
      <c r="C89" s="13" t="n"/>
      <c r="D89" s="14" t="n"/>
      <c r="E89" s="14" t="n"/>
      <c r="F89" s="14" t="n"/>
      <c r="G89" s="14" t="n"/>
      <c r="H89" s="14" t="n"/>
      <c r="I89" s="15">
        <f>IF(COUNTA($A89:$H89,$K89,$N89)=0,"",IF(AND($E89&lt;&gt;"",$F89&lt;&gt;"",$G89&lt;&gt;"",$H89&lt;&gt;""),IFERROR(MAX($E89:$H89),""),""))</f>
        <v/>
      </c>
      <c r="J89" s="7">
        <f>IF(COUNTA($A89:$H89,$K89,$N89)=0,"",IF($E89="","",IFERROR(IF($I89&lt;&gt;"",$I89-$E89,MAX(0,TODAY()-$E89)),"")))</f>
        <v/>
      </c>
      <c r="K89" s="16" t="n"/>
      <c r="L89" s="17">
        <f>IF(COUNTA($A89:$H89,$K89,$N89)=0,"",IF(OR($A89="",$B89="",$C89=""),"Record incomplete",IF($E89="","Not sent",IF($F89="","Awaiting resident",IF($G89="","Awaiting countersignature",IF($H89="","Copy due","Complete"))))))</f>
        <v/>
      </c>
      <c r="M89" s="17">
        <f>IF(COUNTA($A89:$H89,$K89,$N89)=0,"",IF(OR($A89="",$B89="",$C89=""),"Check: add property, unit, or tenancy",IF(OR(AND($F89&lt;&gt;"",$E89=""),AND($G89&lt;&gt;"",$F89=""),AND($H89&lt;&gt;"",$G89=""),AND($E89&lt;&gt;"",$F89&lt;&gt;"",$F89&lt;$E89),AND($F89&lt;&gt;"",$G89&lt;&gt;"",$G89&lt;$F89),AND($G89&lt;&gt;"",$H89&lt;&gt;"",$H89&lt;$G89)),"Check: milestone sequence",IF($L89="Complete","",IF($E89="","Check: send documents",IF(AND($L89="Awaiting resident",TODAY()-$E89&gt;Assumptions!$B$6),"Check: resident signature overdue",IF(AND($L89="Awaiting countersignature",TODAY()-$F89&gt;Assumptions!$B$6),"Check: countersignature overdue",IF(AND($L89="Copy due",TODAY()-$G89&gt;Assumptions!$B$6),"Check: deliver copy",IF($J89&gt;Assumptions!$B$5,"Check: timeline over target","On track")))))))))</f>
        <v/>
      </c>
      <c r="N89" s="13" t="n"/>
    </row>
    <row r="90" ht="28" customHeight="1">
      <c r="A90" s="13" t="n"/>
      <c r="B90" s="13" t="n"/>
      <c r="C90" s="13" t="n"/>
      <c r="D90" s="14" t="n"/>
      <c r="E90" s="14" t="n"/>
      <c r="F90" s="14" t="n"/>
      <c r="G90" s="14" t="n"/>
      <c r="H90" s="14" t="n"/>
      <c r="I90" s="18">
        <f>IF(COUNTA($A90:$H90,$K90,$N90)=0,"",IF(AND($E90&lt;&gt;"",$F90&lt;&gt;"",$G90&lt;&gt;"",$H90&lt;&gt;""),IFERROR(MAX($E90:$H90),""),""))</f>
        <v/>
      </c>
      <c r="J90" s="10">
        <f>IF(COUNTA($A90:$H90,$K90,$N90)=0,"",IF($E90="","",IFERROR(IF($I90&lt;&gt;"",$I90-$E90,MAX(0,TODAY()-$E90)),"")))</f>
        <v/>
      </c>
      <c r="K90" s="16" t="n"/>
      <c r="L90" s="19">
        <f>IF(COUNTA($A90:$H90,$K90,$N90)=0,"",IF(OR($A90="",$B90="",$C90=""),"Record incomplete",IF($E90="","Not sent",IF($F90="","Awaiting resident",IF($G90="","Awaiting countersignature",IF($H90="","Copy due","Complete"))))))</f>
        <v/>
      </c>
      <c r="M90" s="19">
        <f>IF(COUNTA($A90:$H90,$K90,$N90)=0,"",IF(OR($A90="",$B90="",$C90=""),"Check: add property, unit, or tenancy",IF(OR(AND($F90&lt;&gt;"",$E90=""),AND($G90&lt;&gt;"",$F90=""),AND($H90&lt;&gt;"",$G90=""),AND($E90&lt;&gt;"",$F90&lt;&gt;"",$F90&lt;$E90),AND($F90&lt;&gt;"",$G90&lt;&gt;"",$G90&lt;$F90),AND($G90&lt;&gt;"",$H90&lt;&gt;"",$H90&lt;$G90)),"Check: milestone sequence",IF($L90="Complete","",IF($E90="","Check: send documents",IF(AND($L90="Awaiting resident",TODAY()-$E90&gt;Assumptions!$B$6),"Check: resident signature overdue",IF(AND($L90="Awaiting countersignature",TODAY()-$F90&gt;Assumptions!$B$6),"Check: countersignature overdue",IF(AND($L90="Copy due",TODAY()-$G90&gt;Assumptions!$B$6),"Check: deliver copy",IF($J90&gt;Assumptions!$B$5,"Check: timeline over target","On track")))))))))</f>
        <v/>
      </c>
      <c r="N90" s="13" t="n"/>
    </row>
    <row r="91" ht="28" customHeight="1">
      <c r="A91" s="13" t="n"/>
      <c r="B91" s="13" t="n"/>
      <c r="C91" s="13" t="n"/>
      <c r="D91" s="14" t="n"/>
      <c r="E91" s="14" t="n"/>
      <c r="F91" s="14" t="n"/>
      <c r="G91" s="14" t="n"/>
      <c r="H91" s="14" t="n"/>
      <c r="I91" s="15">
        <f>IF(COUNTA($A91:$H91,$K91,$N91)=0,"",IF(AND($E91&lt;&gt;"",$F91&lt;&gt;"",$G91&lt;&gt;"",$H91&lt;&gt;""),IFERROR(MAX($E91:$H91),""),""))</f>
        <v/>
      </c>
      <c r="J91" s="7">
        <f>IF(COUNTA($A91:$H91,$K91,$N91)=0,"",IF($E91="","",IFERROR(IF($I91&lt;&gt;"",$I91-$E91,MAX(0,TODAY()-$E91)),"")))</f>
        <v/>
      </c>
      <c r="K91" s="16" t="n"/>
      <c r="L91" s="17">
        <f>IF(COUNTA($A91:$H91,$K91,$N91)=0,"",IF(OR($A91="",$B91="",$C91=""),"Record incomplete",IF($E91="","Not sent",IF($F91="","Awaiting resident",IF($G91="","Awaiting countersignature",IF($H91="","Copy due","Complete"))))))</f>
        <v/>
      </c>
      <c r="M91" s="17">
        <f>IF(COUNTA($A91:$H91,$K91,$N91)=0,"",IF(OR($A91="",$B91="",$C91=""),"Check: add property, unit, or tenancy",IF(OR(AND($F91&lt;&gt;"",$E91=""),AND($G91&lt;&gt;"",$F91=""),AND($H91&lt;&gt;"",$G91=""),AND($E91&lt;&gt;"",$F91&lt;&gt;"",$F91&lt;$E91),AND($F91&lt;&gt;"",$G91&lt;&gt;"",$G91&lt;$F91),AND($G91&lt;&gt;"",$H91&lt;&gt;"",$H91&lt;$G91)),"Check: milestone sequence",IF($L91="Complete","",IF($E91="","Check: send documents",IF(AND($L91="Awaiting resident",TODAY()-$E91&gt;Assumptions!$B$6),"Check: resident signature overdue",IF(AND($L91="Awaiting countersignature",TODAY()-$F91&gt;Assumptions!$B$6),"Check: countersignature overdue",IF(AND($L91="Copy due",TODAY()-$G91&gt;Assumptions!$B$6),"Check: deliver copy",IF($J91&gt;Assumptions!$B$5,"Check: timeline over target","On track")))))))))</f>
        <v/>
      </c>
      <c r="N91" s="13" t="n"/>
    </row>
    <row r="92" ht="28" customHeight="1">
      <c r="A92" s="13" t="n"/>
      <c r="B92" s="13" t="n"/>
      <c r="C92" s="13" t="n"/>
      <c r="D92" s="14" t="n"/>
      <c r="E92" s="14" t="n"/>
      <c r="F92" s="14" t="n"/>
      <c r="G92" s="14" t="n"/>
      <c r="H92" s="14" t="n"/>
      <c r="I92" s="18">
        <f>IF(COUNTA($A92:$H92,$K92,$N92)=0,"",IF(AND($E92&lt;&gt;"",$F92&lt;&gt;"",$G92&lt;&gt;"",$H92&lt;&gt;""),IFERROR(MAX($E92:$H92),""),""))</f>
        <v/>
      </c>
      <c r="J92" s="10">
        <f>IF(COUNTA($A92:$H92,$K92,$N92)=0,"",IF($E92="","",IFERROR(IF($I92&lt;&gt;"",$I92-$E92,MAX(0,TODAY()-$E92)),"")))</f>
        <v/>
      </c>
      <c r="K92" s="16" t="n"/>
      <c r="L92" s="19">
        <f>IF(COUNTA($A92:$H92,$K92,$N92)=0,"",IF(OR($A92="",$B92="",$C92=""),"Record incomplete",IF($E92="","Not sent",IF($F92="","Awaiting resident",IF($G92="","Awaiting countersignature",IF($H92="","Copy due","Complete"))))))</f>
        <v/>
      </c>
      <c r="M92" s="19">
        <f>IF(COUNTA($A92:$H92,$K92,$N92)=0,"",IF(OR($A92="",$B92="",$C92=""),"Check: add property, unit, or tenancy",IF(OR(AND($F92&lt;&gt;"",$E92=""),AND($G92&lt;&gt;"",$F92=""),AND($H92&lt;&gt;"",$G92=""),AND($E92&lt;&gt;"",$F92&lt;&gt;"",$F92&lt;$E92),AND($F92&lt;&gt;"",$G92&lt;&gt;"",$G92&lt;$F92),AND($G92&lt;&gt;"",$H92&lt;&gt;"",$H92&lt;$G92)),"Check: milestone sequence",IF($L92="Complete","",IF($E92="","Check: send documents",IF(AND($L92="Awaiting resident",TODAY()-$E92&gt;Assumptions!$B$6),"Check: resident signature overdue",IF(AND($L92="Awaiting countersignature",TODAY()-$F92&gt;Assumptions!$B$6),"Check: countersignature overdue",IF(AND($L92="Copy due",TODAY()-$G92&gt;Assumptions!$B$6),"Check: deliver copy",IF($J92&gt;Assumptions!$B$5,"Check: timeline over target","On track")))))))))</f>
        <v/>
      </c>
      <c r="N92" s="13" t="n"/>
    </row>
    <row r="93" ht="28" customHeight="1">
      <c r="A93" s="13" t="n"/>
      <c r="B93" s="13" t="n"/>
      <c r="C93" s="13" t="n"/>
      <c r="D93" s="14" t="n"/>
      <c r="E93" s="14" t="n"/>
      <c r="F93" s="14" t="n"/>
      <c r="G93" s="14" t="n"/>
      <c r="H93" s="14" t="n"/>
      <c r="I93" s="15">
        <f>IF(COUNTA($A93:$H93,$K93,$N93)=0,"",IF(AND($E93&lt;&gt;"",$F93&lt;&gt;"",$G93&lt;&gt;"",$H93&lt;&gt;""),IFERROR(MAX($E93:$H93),""),""))</f>
        <v/>
      </c>
      <c r="J93" s="7">
        <f>IF(COUNTA($A93:$H93,$K93,$N93)=0,"",IF($E93="","",IFERROR(IF($I93&lt;&gt;"",$I93-$E93,MAX(0,TODAY()-$E93)),"")))</f>
        <v/>
      </c>
      <c r="K93" s="16" t="n"/>
      <c r="L93" s="17">
        <f>IF(COUNTA($A93:$H93,$K93,$N93)=0,"",IF(OR($A93="",$B93="",$C93=""),"Record incomplete",IF($E93="","Not sent",IF($F93="","Awaiting resident",IF($G93="","Awaiting countersignature",IF($H93="","Copy due","Complete"))))))</f>
        <v/>
      </c>
      <c r="M93" s="17">
        <f>IF(COUNTA($A93:$H93,$K93,$N93)=0,"",IF(OR($A93="",$B93="",$C93=""),"Check: add property, unit, or tenancy",IF(OR(AND($F93&lt;&gt;"",$E93=""),AND($G93&lt;&gt;"",$F93=""),AND($H93&lt;&gt;"",$G93=""),AND($E93&lt;&gt;"",$F93&lt;&gt;"",$F93&lt;$E93),AND($F93&lt;&gt;"",$G93&lt;&gt;"",$G93&lt;$F93),AND($G93&lt;&gt;"",$H93&lt;&gt;"",$H93&lt;$G93)),"Check: milestone sequence",IF($L93="Complete","",IF($E93="","Check: send documents",IF(AND($L93="Awaiting resident",TODAY()-$E93&gt;Assumptions!$B$6),"Check: resident signature overdue",IF(AND($L93="Awaiting countersignature",TODAY()-$F93&gt;Assumptions!$B$6),"Check: countersignature overdue",IF(AND($L93="Copy due",TODAY()-$G93&gt;Assumptions!$B$6),"Check: deliver copy",IF($J93&gt;Assumptions!$B$5,"Check: timeline over target","On track")))))))))</f>
        <v/>
      </c>
      <c r="N93" s="13" t="n"/>
    </row>
    <row r="94" ht="28" customHeight="1">
      <c r="A94" s="13" t="n"/>
      <c r="B94" s="13" t="n"/>
      <c r="C94" s="13" t="n"/>
      <c r="D94" s="14" t="n"/>
      <c r="E94" s="14" t="n"/>
      <c r="F94" s="14" t="n"/>
      <c r="G94" s="14" t="n"/>
      <c r="H94" s="14" t="n"/>
      <c r="I94" s="18">
        <f>IF(COUNTA($A94:$H94,$K94,$N94)=0,"",IF(AND($E94&lt;&gt;"",$F94&lt;&gt;"",$G94&lt;&gt;"",$H94&lt;&gt;""),IFERROR(MAX($E94:$H94),""),""))</f>
        <v/>
      </c>
      <c r="J94" s="10">
        <f>IF(COUNTA($A94:$H94,$K94,$N94)=0,"",IF($E94="","",IFERROR(IF($I94&lt;&gt;"",$I94-$E94,MAX(0,TODAY()-$E94)),"")))</f>
        <v/>
      </c>
      <c r="K94" s="16" t="n"/>
      <c r="L94" s="19">
        <f>IF(COUNTA($A94:$H94,$K94,$N94)=0,"",IF(OR($A94="",$B94="",$C94=""),"Record incomplete",IF($E94="","Not sent",IF($F94="","Awaiting resident",IF($G94="","Awaiting countersignature",IF($H94="","Copy due","Complete"))))))</f>
        <v/>
      </c>
      <c r="M94" s="19">
        <f>IF(COUNTA($A94:$H94,$K94,$N94)=0,"",IF(OR($A94="",$B94="",$C94=""),"Check: add property, unit, or tenancy",IF(OR(AND($F94&lt;&gt;"",$E94=""),AND($G94&lt;&gt;"",$F94=""),AND($H94&lt;&gt;"",$G94=""),AND($E94&lt;&gt;"",$F94&lt;&gt;"",$F94&lt;$E94),AND($F94&lt;&gt;"",$G94&lt;&gt;"",$G94&lt;$F94),AND($G94&lt;&gt;"",$H94&lt;&gt;"",$H94&lt;$G94)),"Check: milestone sequence",IF($L94="Complete","",IF($E94="","Check: send documents",IF(AND($L94="Awaiting resident",TODAY()-$E94&gt;Assumptions!$B$6),"Check: resident signature overdue",IF(AND($L94="Awaiting countersignature",TODAY()-$F94&gt;Assumptions!$B$6),"Check: countersignature overdue",IF(AND($L94="Copy due",TODAY()-$G94&gt;Assumptions!$B$6),"Check: deliver copy",IF($J94&gt;Assumptions!$B$5,"Check: timeline over target","On track")))))))))</f>
        <v/>
      </c>
      <c r="N94" s="13" t="n"/>
    </row>
    <row r="95" ht="28" customHeight="1">
      <c r="A95" s="13" t="n"/>
      <c r="B95" s="13" t="n"/>
      <c r="C95" s="13" t="n"/>
      <c r="D95" s="14" t="n"/>
      <c r="E95" s="14" t="n"/>
      <c r="F95" s="14" t="n"/>
      <c r="G95" s="14" t="n"/>
      <c r="H95" s="14" t="n"/>
      <c r="I95" s="15">
        <f>IF(COUNTA($A95:$H95,$K95,$N95)=0,"",IF(AND($E95&lt;&gt;"",$F95&lt;&gt;"",$G95&lt;&gt;"",$H95&lt;&gt;""),IFERROR(MAX($E95:$H95),""),""))</f>
        <v/>
      </c>
      <c r="J95" s="7">
        <f>IF(COUNTA($A95:$H95,$K95,$N95)=0,"",IF($E95="","",IFERROR(IF($I95&lt;&gt;"",$I95-$E95,MAX(0,TODAY()-$E95)),"")))</f>
        <v/>
      </c>
      <c r="K95" s="16" t="n"/>
      <c r="L95" s="17">
        <f>IF(COUNTA($A95:$H95,$K95,$N95)=0,"",IF(OR($A95="",$B95="",$C95=""),"Record incomplete",IF($E95="","Not sent",IF($F95="","Awaiting resident",IF($G95="","Awaiting countersignature",IF($H95="","Copy due","Complete"))))))</f>
        <v/>
      </c>
      <c r="M95" s="17">
        <f>IF(COUNTA($A95:$H95,$K95,$N95)=0,"",IF(OR($A95="",$B95="",$C95=""),"Check: add property, unit, or tenancy",IF(OR(AND($F95&lt;&gt;"",$E95=""),AND($G95&lt;&gt;"",$F95=""),AND($H95&lt;&gt;"",$G95=""),AND($E95&lt;&gt;"",$F95&lt;&gt;"",$F95&lt;$E95),AND($F95&lt;&gt;"",$G95&lt;&gt;"",$G95&lt;$F95),AND($G95&lt;&gt;"",$H95&lt;&gt;"",$H95&lt;$G95)),"Check: milestone sequence",IF($L95="Complete","",IF($E95="","Check: send documents",IF(AND($L95="Awaiting resident",TODAY()-$E95&gt;Assumptions!$B$6),"Check: resident signature overdue",IF(AND($L95="Awaiting countersignature",TODAY()-$F95&gt;Assumptions!$B$6),"Check: countersignature overdue",IF(AND($L95="Copy due",TODAY()-$G95&gt;Assumptions!$B$6),"Check: deliver copy",IF($J95&gt;Assumptions!$B$5,"Check: timeline over target","On track")))))))))</f>
        <v/>
      </c>
      <c r="N95" s="13" t="n"/>
    </row>
    <row r="96" ht="28" customHeight="1">
      <c r="A96" s="13" t="n"/>
      <c r="B96" s="13" t="n"/>
      <c r="C96" s="13" t="n"/>
      <c r="D96" s="14" t="n"/>
      <c r="E96" s="14" t="n"/>
      <c r="F96" s="14" t="n"/>
      <c r="G96" s="14" t="n"/>
      <c r="H96" s="14" t="n"/>
      <c r="I96" s="18">
        <f>IF(COUNTA($A96:$H96,$K96,$N96)=0,"",IF(AND($E96&lt;&gt;"",$F96&lt;&gt;"",$G96&lt;&gt;"",$H96&lt;&gt;""),IFERROR(MAX($E96:$H96),""),""))</f>
        <v/>
      </c>
      <c r="J96" s="10">
        <f>IF(COUNTA($A96:$H96,$K96,$N96)=0,"",IF($E96="","",IFERROR(IF($I96&lt;&gt;"",$I96-$E96,MAX(0,TODAY()-$E96)),"")))</f>
        <v/>
      </c>
      <c r="K96" s="16" t="n"/>
      <c r="L96" s="19">
        <f>IF(COUNTA($A96:$H96,$K96,$N96)=0,"",IF(OR($A96="",$B96="",$C96=""),"Record incomplete",IF($E96="","Not sent",IF($F96="","Awaiting resident",IF($G96="","Awaiting countersignature",IF($H96="","Copy due","Complete"))))))</f>
        <v/>
      </c>
      <c r="M96" s="19">
        <f>IF(COUNTA($A96:$H96,$K96,$N96)=0,"",IF(OR($A96="",$B96="",$C96=""),"Check: add property, unit, or tenancy",IF(OR(AND($F96&lt;&gt;"",$E96=""),AND($G96&lt;&gt;"",$F96=""),AND($H96&lt;&gt;"",$G96=""),AND($E96&lt;&gt;"",$F96&lt;&gt;"",$F96&lt;$E96),AND($F96&lt;&gt;"",$G96&lt;&gt;"",$G96&lt;$F96),AND($G96&lt;&gt;"",$H96&lt;&gt;"",$H96&lt;$G96)),"Check: milestone sequence",IF($L96="Complete","",IF($E96="","Check: send documents",IF(AND($L96="Awaiting resident",TODAY()-$E96&gt;Assumptions!$B$6),"Check: resident signature overdue",IF(AND($L96="Awaiting countersignature",TODAY()-$F96&gt;Assumptions!$B$6),"Check: countersignature overdue",IF(AND($L96="Copy due",TODAY()-$G96&gt;Assumptions!$B$6),"Check: deliver copy",IF($J96&gt;Assumptions!$B$5,"Check: timeline over target","On track")))))))))</f>
        <v/>
      </c>
      <c r="N96" s="13" t="n"/>
    </row>
    <row r="97" ht="28" customHeight="1">
      <c r="A97" s="13" t="n"/>
      <c r="B97" s="13" t="n"/>
      <c r="C97" s="13" t="n"/>
      <c r="D97" s="14" t="n"/>
      <c r="E97" s="14" t="n"/>
      <c r="F97" s="14" t="n"/>
      <c r="G97" s="14" t="n"/>
      <c r="H97" s="14" t="n"/>
      <c r="I97" s="15">
        <f>IF(COUNTA($A97:$H97,$K97,$N97)=0,"",IF(AND($E97&lt;&gt;"",$F97&lt;&gt;"",$G97&lt;&gt;"",$H97&lt;&gt;""),IFERROR(MAX($E97:$H97),""),""))</f>
        <v/>
      </c>
      <c r="J97" s="7">
        <f>IF(COUNTA($A97:$H97,$K97,$N97)=0,"",IF($E97="","",IFERROR(IF($I97&lt;&gt;"",$I97-$E97,MAX(0,TODAY()-$E97)),"")))</f>
        <v/>
      </c>
      <c r="K97" s="16" t="n"/>
      <c r="L97" s="17">
        <f>IF(COUNTA($A97:$H97,$K97,$N97)=0,"",IF(OR($A97="",$B97="",$C97=""),"Record incomplete",IF($E97="","Not sent",IF($F97="","Awaiting resident",IF($G97="","Awaiting countersignature",IF($H97="","Copy due","Complete"))))))</f>
        <v/>
      </c>
      <c r="M97" s="17">
        <f>IF(COUNTA($A97:$H97,$K97,$N97)=0,"",IF(OR($A97="",$B97="",$C97=""),"Check: add property, unit, or tenancy",IF(OR(AND($F97&lt;&gt;"",$E97=""),AND($G97&lt;&gt;"",$F97=""),AND($H97&lt;&gt;"",$G97=""),AND($E97&lt;&gt;"",$F97&lt;&gt;"",$F97&lt;$E97),AND($F97&lt;&gt;"",$G97&lt;&gt;"",$G97&lt;$F97),AND($G97&lt;&gt;"",$H97&lt;&gt;"",$H97&lt;$G97)),"Check: milestone sequence",IF($L97="Complete","",IF($E97="","Check: send documents",IF(AND($L97="Awaiting resident",TODAY()-$E97&gt;Assumptions!$B$6),"Check: resident signature overdue",IF(AND($L97="Awaiting countersignature",TODAY()-$F97&gt;Assumptions!$B$6),"Check: countersignature overdue",IF(AND($L97="Copy due",TODAY()-$G97&gt;Assumptions!$B$6),"Check: deliver copy",IF($J97&gt;Assumptions!$B$5,"Check: timeline over target","On track")))))))))</f>
        <v/>
      </c>
      <c r="N97" s="13" t="n"/>
    </row>
    <row r="98" ht="28" customHeight="1">
      <c r="A98" s="13" t="n"/>
      <c r="B98" s="13" t="n"/>
      <c r="C98" s="13" t="n"/>
      <c r="D98" s="14" t="n"/>
      <c r="E98" s="14" t="n"/>
      <c r="F98" s="14" t="n"/>
      <c r="G98" s="14" t="n"/>
      <c r="H98" s="14" t="n"/>
      <c r="I98" s="18">
        <f>IF(COUNTA($A98:$H98,$K98,$N98)=0,"",IF(AND($E98&lt;&gt;"",$F98&lt;&gt;"",$G98&lt;&gt;"",$H98&lt;&gt;""),IFERROR(MAX($E98:$H98),""),""))</f>
        <v/>
      </c>
      <c r="J98" s="10">
        <f>IF(COUNTA($A98:$H98,$K98,$N98)=0,"",IF($E98="","",IFERROR(IF($I98&lt;&gt;"",$I98-$E98,MAX(0,TODAY()-$E98)),"")))</f>
        <v/>
      </c>
      <c r="K98" s="16" t="n"/>
      <c r="L98" s="19">
        <f>IF(COUNTA($A98:$H98,$K98,$N98)=0,"",IF(OR($A98="",$B98="",$C98=""),"Record incomplete",IF($E98="","Not sent",IF($F98="","Awaiting resident",IF($G98="","Awaiting countersignature",IF($H98="","Copy due","Complete"))))))</f>
        <v/>
      </c>
      <c r="M98" s="19">
        <f>IF(COUNTA($A98:$H98,$K98,$N98)=0,"",IF(OR($A98="",$B98="",$C98=""),"Check: add property, unit, or tenancy",IF(OR(AND($F98&lt;&gt;"",$E98=""),AND($G98&lt;&gt;"",$F98=""),AND($H98&lt;&gt;"",$G98=""),AND($E98&lt;&gt;"",$F98&lt;&gt;"",$F98&lt;$E98),AND($F98&lt;&gt;"",$G98&lt;&gt;"",$G98&lt;$F98),AND($G98&lt;&gt;"",$H98&lt;&gt;"",$H98&lt;$G98)),"Check: milestone sequence",IF($L98="Complete","",IF($E98="","Check: send documents",IF(AND($L98="Awaiting resident",TODAY()-$E98&gt;Assumptions!$B$6),"Check: resident signature overdue",IF(AND($L98="Awaiting countersignature",TODAY()-$F98&gt;Assumptions!$B$6),"Check: countersignature overdue",IF(AND($L98="Copy due",TODAY()-$G98&gt;Assumptions!$B$6),"Check: deliver copy",IF($J98&gt;Assumptions!$B$5,"Check: timeline over target","On track")))))))))</f>
        <v/>
      </c>
      <c r="N98" s="13" t="n"/>
    </row>
    <row r="99" ht="28" customHeight="1">
      <c r="A99" s="13" t="n"/>
      <c r="B99" s="13" t="n"/>
      <c r="C99" s="13" t="n"/>
      <c r="D99" s="14" t="n"/>
      <c r="E99" s="14" t="n"/>
      <c r="F99" s="14" t="n"/>
      <c r="G99" s="14" t="n"/>
      <c r="H99" s="14" t="n"/>
      <c r="I99" s="15">
        <f>IF(COUNTA($A99:$H99,$K99,$N99)=0,"",IF(AND($E99&lt;&gt;"",$F99&lt;&gt;"",$G99&lt;&gt;"",$H99&lt;&gt;""),IFERROR(MAX($E99:$H99),""),""))</f>
        <v/>
      </c>
      <c r="J99" s="7">
        <f>IF(COUNTA($A99:$H99,$K99,$N99)=0,"",IF($E99="","",IFERROR(IF($I99&lt;&gt;"",$I99-$E99,MAX(0,TODAY()-$E99)),"")))</f>
        <v/>
      </c>
      <c r="K99" s="16" t="n"/>
      <c r="L99" s="17">
        <f>IF(COUNTA($A99:$H99,$K99,$N99)=0,"",IF(OR($A99="",$B99="",$C99=""),"Record incomplete",IF($E99="","Not sent",IF($F99="","Awaiting resident",IF($G99="","Awaiting countersignature",IF($H99="","Copy due","Complete"))))))</f>
        <v/>
      </c>
      <c r="M99" s="17">
        <f>IF(COUNTA($A99:$H99,$K99,$N99)=0,"",IF(OR($A99="",$B99="",$C99=""),"Check: add property, unit, or tenancy",IF(OR(AND($F99&lt;&gt;"",$E99=""),AND($G99&lt;&gt;"",$F99=""),AND($H99&lt;&gt;"",$G99=""),AND($E99&lt;&gt;"",$F99&lt;&gt;"",$F99&lt;$E99),AND($F99&lt;&gt;"",$G99&lt;&gt;"",$G99&lt;$F99),AND($G99&lt;&gt;"",$H99&lt;&gt;"",$H99&lt;$G99)),"Check: milestone sequence",IF($L99="Complete","",IF($E99="","Check: send documents",IF(AND($L99="Awaiting resident",TODAY()-$E99&gt;Assumptions!$B$6),"Check: resident signature overdue",IF(AND($L99="Awaiting countersignature",TODAY()-$F99&gt;Assumptions!$B$6),"Check: countersignature overdue",IF(AND($L99="Copy due",TODAY()-$G99&gt;Assumptions!$B$6),"Check: deliver copy",IF($J99&gt;Assumptions!$B$5,"Check: timeline over target","On track")))))))))</f>
        <v/>
      </c>
      <c r="N99" s="13" t="n"/>
    </row>
    <row r="100" ht="28" customHeight="1">
      <c r="A100" s="13" t="n"/>
      <c r="B100" s="13" t="n"/>
      <c r="C100" s="13" t="n"/>
      <c r="D100" s="14" t="n"/>
      <c r="E100" s="14" t="n"/>
      <c r="F100" s="14" t="n"/>
      <c r="G100" s="14" t="n"/>
      <c r="H100" s="14" t="n"/>
      <c r="I100" s="18">
        <f>IF(COUNTA($A100:$H100,$K100,$N100)=0,"",IF(AND($E100&lt;&gt;"",$F100&lt;&gt;"",$G100&lt;&gt;"",$H100&lt;&gt;""),IFERROR(MAX($E100:$H100),""),""))</f>
        <v/>
      </c>
      <c r="J100" s="10">
        <f>IF(COUNTA($A100:$H100,$K100,$N100)=0,"",IF($E100="","",IFERROR(IF($I100&lt;&gt;"",$I100-$E100,MAX(0,TODAY()-$E100)),"")))</f>
        <v/>
      </c>
      <c r="K100" s="16" t="n"/>
      <c r="L100" s="19">
        <f>IF(COUNTA($A100:$H100,$K100,$N100)=0,"",IF(OR($A100="",$B100="",$C100=""),"Record incomplete",IF($E100="","Not sent",IF($F100="","Awaiting resident",IF($G100="","Awaiting countersignature",IF($H100="","Copy due","Complete"))))))</f>
        <v/>
      </c>
      <c r="M100" s="19">
        <f>IF(COUNTA($A100:$H100,$K100,$N100)=0,"",IF(OR($A100="",$B100="",$C100=""),"Check: add property, unit, or tenancy",IF(OR(AND($F100&lt;&gt;"",$E100=""),AND($G100&lt;&gt;"",$F100=""),AND($H100&lt;&gt;"",$G100=""),AND($E100&lt;&gt;"",$F100&lt;&gt;"",$F100&lt;$E100),AND($F100&lt;&gt;"",$G100&lt;&gt;"",$G100&lt;$F100),AND($G100&lt;&gt;"",$H100&lt;&gt;"",$H100&lt;$G100)),"Check: milestone sequence",IF($L100="Complete","",IF($E100="","Check: send documents",IF(AND($L100="Awaiting resident",TODAY()-$E100&gt;Assumptions!$B$6),"Check: resident signature overdue",IF(AND($L100="Awaiting countersignature",TODAY()-$F100&gt;Assumptions!$B$6),"Check: countersignature overdue",IF(AND($L100="Copy due",TODAY()-$G100&gt;Assumptions!$B$6),"Check: deliver copy",IF($J100&gt;Assumptions!$B$5,"Check: timeline over target","On track")))))))))</f>
        <v/>
      </c>
      <c r="N100" s="13" t="n"/>
    </row>
    <row r="101" ht="28" customHeight="1">
      <c r="A101" s="13" t="n"/>
      <c r="B101" s="13" t="n"/>
      <c r="C101" s="13" t="n"/>
      <c r="D101" s="14" t="n"/>
      <c r="E101" s="14" t="n"/>
      <c r="F101" s="14" t="n"/>
      <c r="G101" s="14" t="n"/>
      <c r="H101" s="14" t="n"/>
      <c r="I101" s="15">
        <f>IF(COUNTA($A101:$H101,$K101,$N101)=0,"",IF(AND($E101&lt;&gt;"",$F101&lt;&gt;"",$G101&lt;&gt;"",$H101&lt;&gt;""),IFERROR(MAX($E101:$H101),""),""))</f>
        <v/>
      </c>
      <c r="J101" s="7">
        <f>IF(COUNTA($A101:$H101,$K101,$N101)=0,"",IF($E101="","",IFERROR(IF($I101&lt;&gt;"",$I101-$E101,MAX(0,TODAY()-$E101)),"")))</f>
        <v/>
      </c>
      <c r="K101" s="16" t="n"/>
      <c r="L101" s="17">
        <f>IF(COUNTA($A101:$H101,$K101,$N101)=0,"",IF(OR($A101="",$B101="",$C101=""),"Record incomplete",IF($E101="","Not sent",IF($F101="","Awaiting resident",IF($G101="","Awaiting countersignature",IF($H101="","Copy due","Complete"))))))</f>
        <v/>
      </c>
      <c r="M101" s="17">
        <f>IF(COUNTA($A101:$H101,$K101,$N101)=0,"",IF(OR($A101="",$B101="",$C101=""),"Check: add property, unit, or tenancy",IF(OR(AND($F101&lt;&gt;"",$E101=""),AND($G101&lt;&gt;"",$F101=""),AND($H101&lt;&gt;"",$G101=""),AND($E101&lt;&gt;"",$F101&lt;&gt;"",$F101&lt;$E101),AND($F101&lt;&gt;"",$G101&lt;&gt;"",$G101&lt;$F101),AND($G101&lt;&gt;"",$H101&lt;&gt;"",$H101&lt;$G101)),"Check: milestone sequence",IF($L101="Complete","",IF($E101="","Check: send documents",IF(AND($L101="Awaiting resident",TODAY()-$E101&gt;Assumptions!$B$6),"Check: resident signature overdue",IF(AND($L101="Awaiting countersignature",TODAY()-$F101&gt;Assumptions!$B$6),"Check: countersignature overdue",IF(AND($L101="Copy due",TODAY()-$G101&gt;Assumptions!$B$6),"Check: deliver copy",IF($J101&gt;Assumptions!$B$5,"Check: timeline over target","On track")))))))))</f>
        <v/>
      </c>
      <c r="N101" s="13" t="n"/>
    </row>
    <row r="102" ht="28" customHeight="1">
      <c r="A102" s="13" t="n"/>
      <c r="B102" s="13" t="n"/>
      <c r="C102" s="13" t="n"/>
      <c r="D102" s="14" t="n"/>
      <c r="E102" s="14" t="n"/>
      <c r="F102" s="14" t="n"/>
      <c r="G102" s="14" t="n"/>
      <c r="H102" s="14" t="n"/>
      <c r="I102" s="18">
        <f>IF(COUNTA($A102:$H102,$K102,$N102)=0,"",IF(AND($E102&lt;&gt;"",$F102&lt;&gt;"",$G102&lt;&gt;"",$H102&lt;&gt;""),IFERROR(MAX($E102:$H102),""),""))</f>
        <v/>
      </c>
      <c r="J102" s="10">
        <f>IF(COUNTA($A102:$H102,$K102,$N102)=0,"",IF($E102="","",IFERROR(IF($I102&lt;&gt;"",$I102-$E102,MAX(0,TODAY()-$E102)),"")))</f>
        <v/>
      </c>
      <c r="K102" s="16" t="n"/>
      <c r="L102" s="19">
        <f>IF(COUNTA($A102:$H102,$K102,$N102)=0,"",IF(OR($A102="",$B102="",$C102=""),"Record incomplete",IF($E102="","Not sent",IF($F102="","Awaiting resident",IF($G102="","Awaiting countersignature",IF($H102="","Copy due","Complete"))))))</f>
        <v/>
      </c>
      <c r="M102" s="19">
        <f>IF(COUNTA($A102:$H102,$K102,$N102)=0,"",IF(OR($A102="",$B102="",$C102=""),"Check: add property, unit, or tenancy",IF(OR(AND($F102&lt;&gt;"",$E102=""),AND($G102&lt;&gt;"",$F102=""),AND($H102&lt;&gt;"",$G102=""),AND($E102&lt;&gt;"",$F102&lt;&gt;"",$F102&lt;$E102),AND($F102&lt;&gt;"",$G102&lt;&gt;"",$G102&lt;$F102),AND($G102&lt;&gt;"",$H102&lt;&gt;"",$H102&lt;$G102)),"Check: milestone sequence",IF($L102="Complete","",IF($E102="","Check: send documents",IF(AND($L102="Awaiting resident",TODAY()-$E102&gt;Assumptions!$B$6),"Check: resident signature overdue",IF(AND($L102="Awaiting countersignature",TODAY()-$F102&gt;Assumptions!$B$6),"Check: countersignature overdue",IF(AND($L102="Copy due",TODAY()-$G102&gt;Assumptions!$B$6),"Check: deliver copy",IF($J102&gt;Assumptions!$B$5,"Check: timeline over target","On track")))))))))</f>
        <v/>
      </c>
      <c r="N102" s="13" t="n"/>
    </row>
    <row r="103" ht="28" customHeight="1">
      <c r="A103" s="13" t="n"/>
      <c r="B103" s="13" t="n"/>
      <c r="C103" s="13" t="n"/>
      <c r="D103" s="14" t="n"/>
      <c r="E103" s="14" t="n"/>
      <c r="F103" s="14" t="n"/>
      <c r="G103" s="14" t="n"/>
      <c r="H103" s="14" t="n"/>
      <c r="I103" s="15">
        <f>IF(COUNTA($A103:$H103,$K103,$N103)=0,"",IF(AND($E103&lt;&gt;"",$F103&lt;&gt;"",$G103&lt;&gt;"",$H103&lt;&gt;""),IFERROR(MAX($E103:$H103),""),""))</f>
        <v/>
      </c>
      <c r="J103" s="7">
        <f>IF(COUNTA($A103:$H103,$K103,$N103)=0,"",IF($E103="","",IFERROR(IF($I103&lt;&gt;"",$I103-$E103,MAX(0,TODAY()-$E103)),"")))</f>
        <v/>
      </c>
      <c r="K103" s="16" t="n"/>
      <c r="L103" s="17">
        <f>IF(COUNTA($A103:$H103,$K103,$N103)=0,"",IF(OR($A103="",$B103="",$C103=""),"Record incomplete",IF($E103="","Not sent",IF($F103="","Awaiting resident",IF($G103="","Awaiting countersignature",IF($H103="","Copy due","Complete"))))))</f>
        <v/>
      </c>
      <c r="M103" s="17">
        <f>IF(COUNTA($A103:$H103,$K103,$N103)=0,"",IF(OR($A103="",$B103="",$C103=""),"Check: add property, unit, or tenancy",IF(OR(AND($F103&lt;&gt;"",$E103=""),AND($G103&lt;&gt;"",$F103=""),AND($H103&lt;&gt;"",$G103=""),AND($E103&lt;&gt;"",$F103&lt;&gt;"",$F103&lt;$E103),AND($F103&lt;&gt;"",$G103&lt;&gt;"",$G103&lt;$F103),AND($G103&lt;&gt;"",$H103&lt;&gt;"",$H103&lt;$G103)),"Check: milestone sequence",IF($L103="Complete","",IF($E103="","Check: send documents",IF(AND($L103="Awaiting resident",TODAY()-$E103&gt;Assumptions!$B$6),"Check: resident signature overdue",IF(AND($L103="Awaiting countersignature",TODAY()-$F103&gt;Assumptions!$B$6),"Check: countersignature overdue",IF(AND($L103="Copy due",TODAY()-$G103&gt;Assumptions!$B$6),"Check: deliver copy",IF($J103&gt;Assumptions!$B$5,"Check: timeline over target","On track")))))))))</f>
        <v/>
      </c>
      <c r="N103" s="13" t="n"/>
    </row>
    <row r="104" ht="28" customHeight="1">
      <c r="A104" s="13" t="n"/>
      <c r="B104" s="13" t="n"/>
      <c r="C104" s="13" t="n"/>
      <c r="D104" s="14" t="n"/>
      <c r="E104" s="14" t="n"/>
      <c r="F104" s="14" t="n"/>
      <c r="G104" s="14" t="n"/>
      <c r="H104" s="14" t="n"/>
      <c r="I104" s="18">
        <f>IF(COUNTA($A104:$H104,$K104,$N104)=0,"",IF(AND($E104&lt;&gt;"",$F104&lt;&gt;"",$G104&lt;&gt;"",$H104&lt;&gt;""),IFERROR(MAX($E104:$H104),""),""))</f>
        <v/>
      </c>
      <c r="J104" s="10">
        <f>IF(COUNTA($A104:$H104,$K104,$N104)=0,"",IF($E104="","",IFERROR(IF($I104&lt;&gt;"",$I104-$E104,MAX(0,TODAY()-$E104)),"")))</f>
        <v/>
      </c>
      <c r="K104" s="16" t="n"/>
      <c r="L104" s="19">
        <f>IF(COUNTA($A104:$H104,$K104,$N104)=0,"",IF(OR($A104="",$B104="",$C104=""),"Record incomplete",IF($E104="","Not sent",IF($F104="","Awaiting resident",IF($G104="","Awaiting countersignature",IF($H104="","Copy due","Complete"))))))</f>
        <v/>
      </c>
      <c r="M104" s="19">
        <f>IF(COUNTA($A104:$H104,$K104,$N104)=0,"",IF(OR($A104="",$B104="",$C104=""),"Check: add property, unit, or tenancy",IF(OR(AND($F104&lt;&gt;"",$E104=""),AND($G104&lt;&gt;"",$F104=""),AND($H104&lt;&gt;"",$G104=""),AND($E104&lt;&gt;"",$F104&lt;&gt;"",$F104&lt;$E104),AND($F104&lt;&gt;"",$G104&lt;&gt;"",$G104&lt;$F104),AND($G104&lt;&gt;"",$H104&lt;&gt;"",$H104&lt;$G104)),"Check: milestone sequence",IF($L104="Complete","",IF($E104="","Check: send documents",IF(AND($L104="Awaiting resident",TODAY()-$E104&gt;Assumptions!$B$6),"Check: resident signature overdue",IF(AND($L104="Awaiting countersignature",TODAY()-$F104&gt;Assumptions!$B$6),"Check: countersignature overdue",IF(AND($L104="Copy due",TODAY()-$G104&gt;Assumptions!$B$6),"Check: deliver copy",IF($J104&gt;Assumptions!$B$5,"Check: timeline over target","On track")))))))))</f>
        <v/>
      </c>
      <c r="N104" s="13" t="n"/>
    </row>
  </sheetData>
  <autoFilter ref="A4:N104"/>
  <mergeCells count="1">
    <mergeCell ref="A1:N1"/>
  </mergeCells>
  <conditionalFormatting sqref="L5:L104">
    <cfRule type="expression" priority="1" dxfId="0">
      <formula>$L5="Complete"</formula>
    </cfRule>
    <cfRule type="expression" priority="2" dxfId="1">
      <formula>$L5="Record incomplete"</formula>
    </cfRule>
  </conditionalFormatting>
  <conditionalFormatting sqref="M5:M104">
    <cfRule type="expression" priority="3" dxfId="1">
      <formula>LEFT($M5,6)="Check:"</formula>
    </cfRule>
  </conditionalFormatting>
  <conditionalFormatting sqref="J5:J104">
    <cfRule type="expression" priority="4" dxfId="2">
      <formula>AND($J5&lt;&gt;"",$L5&lt;&gt;"Complete",$J5&gt;Assumptions!$B$5)</formula>
    </cfRule>
  </conditionalFormatting>
  <dataValidations count="2">
    <dataValidation sqref="D5:H104" showDropDown="0" showInputMessage="1" showErrorMessage="1" allowBlank="0" errorTitle="Date needs review" error="Enter a valid date within the allowed planning range." promptTitle="Enter a date" prompt="Use MM/DD/YYYY and verify the source document." type="date" errorStyle="stop" operator="between">
      <formula1>DATE(YEAR(TODAY())-10,1,1)</formula1>
      <formula2>DATE(YEAR(TODAY())+20,12,31)</formula2>
    </dataValidation>
    <dataValidation sqref="K5:K104" showDropDown="0" showInputMessage="1" showErrorMessage="1" allowBlank="0" errorTitle="Choose a listed responsibility" error="Select a responsibility from the drop-down list." promptTitle="Choose responsibility" prompt="Select the person or role responsible for the next human check." type="list" errorStyle="stop">
      <formula1>$P$5:$P$8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6" customWidth="1" min="3" max="3"/>
    <col width="24" customWidth="1" min="4" max="4"/>
    <col width="40" customWidth="1" min="5" max="5"/>
  </cols>
  <sheetData>
    <row r="1" ht="28" customHeight="1">
      <c r="A1" s="1" t="inlineStr">
        <is>
          <t>Lease Signing Tracker Assumptions</t>
        </is>
      </c>
      <c r="B1" s="23" t="n"/>
      <c r="C1" s="23" t="n"/>
      <c r="D1" s="23" t="n"/>
      <c r="E1" s="24" t="n"/>
    </row>
    <row r="2" ht="20" customHeight="1">
      <c r="A2" s="2" t="inlineStr">
        <is>
          <t>Editable planning limits are not legal requirements.</t>
        </is>
      </c>
      <c r="B2" s="2" t="n"/>
      <c r="C2" s="2" t="n"/>
      <c r="D2" s="2" t="n"/>
      <c r="E2" s="2" t="n"/>
    </row>
    <row r="3" ht="7" customHeight="1"/>
    <row r="4" ht="32" customHeight="1">
      <c r="A4" s="4" t="inlineStr">
        <is>
          <t>Setting</t>
        </is>
      </c>
      <c r="B4" s="4" t="inlineStr">
        <is>
          <t>Value</t>
        </is>
      </c>
      <c r="C4" s="4" t="inlineStr">
        <is>
          <t>Unit / Guidance</t>
        </is>
      </c>
      <c r="D4" s="4" t="inlineStr">
        <is>
          <t>Responsibility Choice</t>
        </is>
      </c>
      <c r="E4" s="4" t="inlineStr">
        <is>
          <t>Typical Use</t>
        </is>
      </c>
    </row>
    <row r="5" ht="30" customHeight="1">
      <c r="A5" s="20" t="inlineStr">
        <is>
          <t>Completion target</t>
        </is>
      </c>
      <c r="B5" s="21" t="n">
        <v>5</v>
      </c>
      <c r="C5" s="20" t="inlineStr">
        <is>
          <t>Calendar days from documents sent</t>
        </is>
      </c>
      <c r="D5" s="13" t="inlineStr">
        <is>
          <t>Resident</t>
        </is>
      </c>
      <c r="E5" s="20" t="inlineStr">
        <is>
          <t>Resident signature follow-up</t>
        </is>
      </c>
    </row>
    <row r="6" ht="30" customHeight="1">
      <c r="A6" s="22" t="inlineStr">
        <is>
          <t>Signature-stage warning</t>
        </is>
      </c>
      <c r="B6" s="21" t="n">
        <v>3</v>
      </c>
      <c r="C6" s="22" t="inlineStr">
        <is>
          <t>Calendar days without the next milestone</t>
        </is>
      </c>
      <c r="D6" s="13" t="inlineStr">
        <is>
          <t>Property Manager</t>
        </is>
      </c>
      <c r="E6" s="22" t="inlineStr">
        <is>
          <t>Sending, countersigning, or copy delivery</t>
        </is>
      </c>
    </row>
    <row r="7" ht="30" customHeight="1">
      <c r="A7" s="20" t="inlineStr">
        <is>
          <t>Upcoming start horizon</t>
        </is>
      </c>
      <c r="B7" s="21" t="n">
        <v>14</v>
      </c>
      <c r="C7" s="20" t="inlineStr">
        <is>
          <t>Calendar days from today</t>
        </is>
      </c>
      <c r="D7" s="13" t="inlineStr">
        <is>
          <t>Owner</t>
        </is>
      </c>
      <c r="E7" s="20" t="inlineStr">
        <is>
          <t>Owner countersignature follow-up</t>
        </is>
      </c>
    </row>
    <row r="8" ht="30" customHeight="1">
      <c r="A8" s="22" t="n"/>
      <c r="B8" s="22" t="n"/>
      <c r="C8" s="22" t="n"/>
      <c r="D8" s="13" t="inlineStr">
        <is>
          <t>Joint Review</t>
        </is>
      </c>
      <c r="E8" s="22" t="inlineStr">
        <is>
          <t>Shared human review</t>
        </is>
      </c>
    </row>
  </sheetData>
  <autoFilter ref="A4:E8"/>
  <mergeCells count="1">
    <mergeCell ref="A1:E1"/>
  </mergeCells>
  <dataValidations count="1">
    <dataValidation sqref="B5:B7" showDropDown="0" showInputMessage="1" showErrorMessage="1" allowBlank="0" errorTitle="Limit needs review" error="Use a whole number from 0 through 365." promptTitle="Enter a planning limit" prompt="Enter a whole number from 0 through 365." type="whole" errorStyle="stop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Example</dc:creator>
  <dc:title xmlns:dc="http://purl.org/dc/elements/1.1/">Lease Signing Tracker</dc:title>
  <dc:subject xmlns:dc="http://purl.org/dc/elements/1.1/">Long-term residential lease signing workflow tracker</dc:subject>
  <dcterms:created xmlns:dcterms="http://purl.org/dc/terms/" xmlns:xsi="http://www.w3.org/2001/XMLSchema-instance" xsi:type="dcterms:W3CDTF">2026-09-10T13:24:50Z</dcterms:created>
  <dcterms:modified xmlns:dcterms="http://purl.org/dc/terms/" xmlns:xsi="http://www.w3.org/2001/XMLSchema-instance" xsi:type="dcterms:W3CDTF">2026-09-10T13:24:51+00:00Z</dcterms:modified>
</cp:coreProperties>
</file>