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lcul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'Calculations'!$A$4:$S$104</definedName>
    <definedName name="_xlnm._FilterDatabase" localSheetId="2" hidden="1">'Assumptions'!$A$4:$D$7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63D"/>
      <sz val="10"/>
    </font>
    <font>
      <name val="Calibri"/>
      <b val="1"/>
      <color rgb="00FFFFFF"/>
      <sz val="10"/>
    </font>
    <font>
      <name val="Calibri"/>
      <b val="1"/>
      <color rgb="0024363D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E8EFEC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2" fontId="2" fillId="7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7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2" fillId="7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F7A68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Proration by Convention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'Summary'!F4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'Summary'!$D$5:$D$7</f>
            </numRef>
          </cat>
          <val>
            <numRef>
              <f>'Summary'!$F$5:$F$7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Calculated Rent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2880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L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0" customWidth="1" min="4" max="4"/>
    <col width="14" customWidth="1" min="5" max="5"/>
    <col width="19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Prorated Rent Calculator Summary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2" t="n"/>
    </row>
    <row r="2">
      <c r="A2" s="3" t="inlineStr">
        <is>
          <t>Indicators use entered records from the Calculations sheet and exclude blank prepared rows.</t>
        </is>
      </c>
    </row>
    <row r="3"/>
    <row r="4">
      <c r="A4" s="4" t="inlineStr">
        <is>
          <t>Indicator</t>
        </is>
      </c>
      <c r="B4" s="4" t="inlineStr">
        <is>
          <t>Calculated Value</t>
        </is>
      </c>
      <c r="D4" s="4" t="inlineStr">
        <is>
          <t>Convention</t>
        </is>
      </c>
      <c r="E4" s="4" t="inlineStr">
        <is>
          <t>Record Count</t>
        </is>
      </c>
      <c r="F4" s="4" t="inlineStr">
        <is>
          <t>Calculated Total</t>
        </is>
      </c>
    </row>
    <row r="5">
      <c r="A5" s="5" t="inlineStr">
        <is>
          <t>Entered records</t>
        </is>
      </c>
      <c r="B5" s="6">
        <f>COUNTIF(Calculations!$A$5:$A$104,"&lt;&gt;")</f>
        <v/>
      </c>
      <c r="D5" s="7">
        <f>Assumptions!A5</f>
        <v/>
      </c>
      <c r="E5" s="8">
        <f>COUNTIFS(Calculations!$J$5:$J$104,D5,Calculations!$L$5:$L$104,"&lt;&gt;Void")</f>
        <v/>
      </c>
      <c r="F5" s="9">
        <f>SUMIF(Calculations!$J$5:$J$104,D5,Calculations!$R$5:$R$104)</f>
        <v/>
      </c>
    </row>
    <row r="6">
      <c r="A6" s="10" t="inlineStr">
        <is>
          <t>Ready calculations</t>
        </is>
      </c>
      <c r="B6" s="11">
        <f>COUNTIF(Calculations!$S$5:$S$104,"Ready")</f>
        <v/>
      </c>
      <c r="D6" s="12">
        <f>Assumptions!A6</f>
        <v/>
      </c>
      <c r="E6" s="13">
        <f>COUNTIFS(Calculations!$J$5:$J$104,D6,Calculations!$L$5:$L$104,"&lt;&gt;Void")</f>
        <v/>
      </c>
      <c r="F6" s="14">
        <f>SUMIF(Calculations!$J$5:$J$104,D6,Calculations!$R$5:$R$104)</f>
        <v/>
      </c>
    </row>
    <row r="7">
      <c r="A7" s="5" t="inlineStr">
        <is>
          <t>Records needing human review</t>
        </is>
      </c>
      <c r="B7" s="6">
        <f>COUNTIF(Calculations!$S$5:$S$104,"Check*")+COUNTIF(Calculations!$S$5:$S$104,"No overlap")</f>
        <v/>
      </c>
      <c r="D7" s="7">
        <f>Assumptions!A7</f>
        <v/>
      </c>
      <c r="E7" s="8">
        <f>COUNTIFS(Calculations!$J$5:$J$104,D7,Calculations!$L$5:$L$104,"&lt;&gt;Void")</f>
        <v/>
      </c>
      <c r="F7" s="9">
        <f>SUMIF(Calculations!$J$5:$J$104,D7,Calculations!$R$5:$R$104)</f>
        <v/>
      </c>
    </row>
    <row r="8">
      <c r="A8" s="10" t="inlineStr">
        <is>
          <t>Total calculated proration</t>
        </is>
      </c>
      <c r="B8" s="14">
        <f>SUM(Calculations!$R$5:$R$104)</f>
        <v/>
      </c>
      <c r="D8" s="15" t="inlineStr">
        <is>
          <t>Total</t>
        </is>
      </c>
      <c r="E8" s="16">
        <f>SUM(E5:E7)</f>
        <v/>
      </c>
      <c r="F8" s="17">
        <f>SUM(F5:F7)</f>
        <v/>
      </c>
    </row>
    <row r="9">
      <c r="A9" s="5" t="inlineStr">
        <is>
          <t>Approved prorated rent</t>
        </is>
      </c>
      <c r="B9" s="9">
        <f>SUMIF(Calculations!$L$5:$L$104,"Approved",Calculations!$R$5:$R$104)</f>
        <v/>
      </c>
    </row>
    <row r="10">
      <c r="A10" s="10" t="inlineStr">
        <is>
          <t>Average calculated proration</t>
        </is>
      </c>
      <c r="B10" s="14">
        <f>IFERROR(AVERAGE(Calculations!$R$5:$R$104),"")</f>
        <v/>
      </c>
    </row>
  </sheetData>
  <mergeCells count="1">
    <mergeCell ref="A1:L1"/>
  </mergeCells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S104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25" customWidth="1" min="2" max="2"/>
    <col width="12" customWidth="1" min="3" max="3"/>
    <col width="25" customWidth="1" min="4" max="4"/>
    <col width="15" customWidth="1" min="5" max="5"/>
    <col width="14" customWidth="1" min="6" max="6"/>
    <col width="14" customWidth="1" min="7" max="7"/>
    <col width="15" customWidth="1" min="8" max="8"/>
    <col width="15" customWidth="1" min="9" max="9"/>
    <col width="16" customWidth="1" min="10" max="10"/>
    <col width="18" customWidth="1" min="11" max="11"/>
    <col width="13" customWidth="1" min="12" max="12"/>
    <col width="14" customWidth="1" min="13" max="13"/>
    <col width="14" customWidth="1" min="14" max="14"/>
    <col width="13" customWidth="1" min="15" max="15"/>
    <col width="12" customWidth="1" min="16" max="16"/>
    <col width="14" customWidth="1" min="17" max="17"/>
    <col width="16" customWidth="1" min="18" max="18"/>
    <col width="25" customWidth="1" min="19" max="19"/>
  </cols>
  <sheetData>
    <row r="1" ht="28" customHeight="1">
      <c r="A1" s="1" t="inlineStr">
        <is>
          <t>Prorated Rent Calculations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2" t="n"/>
    </row>
    <row r="2">
      <c r="A2" s="3" t="inlineStr">
        <is>
          <t>Enter one calendar-month billing period per row. Yellow cells are editable; calculated cells remain blank until enough valid information is entered.</t>
        </is>
      </c>
    </row>
    <row r="3"/>
    <row r="4" ht="34" customHeight="1">
      <c r="A4" s="18" t="inlineStr">
        <is>
          <t>Record ID</t>
        </is>
      </c>
      <c r="B4" s="18" t="inlineStr">
        <is>
          <t>Property</t>
        </is>
      </c>
      <c r="C4" s="18" t="inlineStr">
        <is>
          <t>Unit</t>
        </is>
      </c>
      <c r="D4" s="18" t="inlineStr">
        <is>
          <t>Tenancy Reference</t>
        </is>
      </c>
      <c r="E4" s="18" t="inlineStr">
        <is>
          <t>Monthly Rent</t>
        </is>
      </c>
      <c r="F4" s="18" t="inlineStr">
        <is>
          <t>Period Start</t>
        </is>
      </c>
      <c r="G4" s="18" t="inlineStr">
        <is>
          <t>Period End</t>
        </is>
      </c>
      <c r="H4" s="18" t="inlineStr">
        <is>
          <t>Occupancy Start</t>
        </is>
      </c>
      <c r="I4" s="18" t="inlineStr">
        <is>
          <t>Occupancy End</t>
        </is>
      </c>
      <c r="J4" s="18" t="inlineStr">
        <is>
          <t>Convention</t>
        </is>
      </c>
      <c r="K4" s="18" t="inlineStr">
        <is>
          <t>Responsibility</t>
        </is>
      </c>
      <c r="L4" s="18" t="inlineStr">
        <is>
          <t>Status</t>
        </is>
      </c>
      <c r="M4" s="18" t="inlineStr">
        <is>
          <t>Billable Start</t>
        </is>
      </c>
      <c r="N4" s="18" t="inlineStr">
        <is>
          <t>Billable End</t>
        </is>
      </c>
      <c r="O4" s="18" t="inlineStr">
        <is>
          <t>Billable Days</t>
        </is>
      </c>
      <c r="P4" s="18" t="inlineStr">
        <is>
          <t>Period Days</t>
        </is>
      </c>
      <c r="Q4" s="18" t="inlineStr">
        <is>
          <t>Daily Rate</t>
        </is>
      </c>
      <c r="R4" s="18" t="inlineStr">
        <is>
          <t>Prorated Rent</t>
        </is>
      </c>
      <c r="S4" s="18" t="inlineStr">
        <is>
          <t>Calculation Alert</t>
        </is>
      </c>
    </row>
    <row r="5">
      <c r="A5" s="19" t="inlineStr">
        <is>
          <t>FIC-PR-001</t>
        </is>
      </c>
      <c r="B5" s="19" t="inlineStr">
        <is>
          <t>Fictional Cedar Court</t>
        </is>
      </c>
      <c r="C5" s="19" t="inlineStr">
        <is>
          <t>FIC-A1</t>
        </is>
      </c>
      <c r="D5" s="19" t="inlineStr">
        <is>
          <t>Fictional Avery Example</t>
        </is>
      </c>
      <c r="E5" s="20" t="n">
        <v>1800</v>
      </c>
      <c r="F5" s="33" t="n">
        <v>46023</v>
      </c>
      <c r="G5" s="33" t="n">
        <v>46053</v>
      </c>
      <c r="H5" s="33" t="n">
        <v>46032</v>
      </c>
      <c r="I5" s="33" t="n">
        <v>46053</v>
      </c>
      <c r="J5" s="22" t="inlineStr">
        <is>
          <t>Actual Days</t>
        </is>
      </c>
      <c r="K5" s="22" t="inlineStr">
        <is>
          <t>Resident</t>
        </is>
      </c>
      <c r="L5" s="22" t="inlineStr">
        <is>
          <t>Approved</t>
        </is>
      </c>
      <c r="M5" s="34">
        <f>IF(OR(F5="",G5="",H5="",I5="",G5&lt;F5,I5&lt;H5),"",MAX(F5,H5))</f>
        <v/>
      </c>
      <c r="N5" s="34">
        <f>IF(OR(F5="",G5="",H5="",I5="",G5&lt;F5,I5&lt;H5),"",MIN(G5,I5))</f>
        <v/>
      </c>
      <c r="O5" s="8">
        <f>IF(OR(M5="",N5="",N5&lt;M5),"",N5-M5+1)</f>
        <v/>
      </c>
      <c r="P5" s="8">
        <f>IF(OR(F5="",G5="",G5&lt;F5),"",G5-F5+1)</f>
        <v/>
      </c>
      <c r="Q5" s="9">
        <f>IF(OR(E5="",E5&lt;=0,J5="",P5="",P5&lt;=0),"",IFERROR(E5*VLOOKUP(J5,Assumptions!$A$5:$C$7,3,FALSE)/IF(VLOOKUP(J5,Assumptions!$A$5:$C$7,2,FALSE)=0,P5,VLOOKUP(J5,Assumptions!$A$5:$C$7,2,FALSE)),""))</f>
        <v/>
      </c>
      <c r="R5" s="9">
        <f>IF(OR(E5="",E5&lt;=0,E5&gt;Assumptions!$B$10,F5="",G5="",H5="",I5="",J5="",L5="Void",M5="",N5="",O5="",P5="",F5&lt;Assumptions!$B$12,G5&gt;Assumptions!$B$13,H5&lt;Assumptions!$B$12,I5&gt;Assumptions!$B$13,G5-F5+1&gt;Assumptions!$B$11,MONTH(F5)&lt;&gt;MONTH(G5),YEAR(F5)&lt;&gt;YEAR(G5)),"",IFERROR(ROUND(IF(AND(M5=F5,N5=G5),E5,MIN(E5,Q5*O5)),Assumptions!$B$14),""))</f>
        <v/>
      </c>
      <c r="S5" s="6">
        <f>IF(A5="","",IF(OR(B5="",C5="",D5="",E5="",F5="",G5="",H5="",I5="",J5="",K5="",L5=""),"Check required inputs",IF(L5="Void","Void",IF(OR(E5&lt;=0,E5&gt;Assumptions!$B$10),"Check monthly rent",IF(OR(F5&lt;Assumptions!$B$12,G5&gt;Assumptions!$B$13,H5&lt;Assumptions!$B$12,I5&gt;Assumptions!$B$13),"Check date limits",IF(G5&lt;F5,"Check period dates",IF(I5&lt;H5,"Check occupancy dates",IF(OR(G5-F5+1&gt;Assumptions!$B$11,MONTH(F5)&lt;&gt;MONTH(G5),YEAR(F5)&lt;&gt;YEAR(G5)),"Check one-month period",IF(OR(H5&gt;G5,I5&lt;F5),"No overlap","Ready")))))))))</f>
        <v/>
      </c>
    </row>
    <row r="6">
      <c r="A6" s="19" t="inlineStr">
        <is>
          <t>FIC-PR-002</t>
        </is>
      </c>
      <c r="B6" s="19" t="inlineStr">
        <is>
          <t>Imaginary Maple House</t>
        </is>
      </c>
      <c r="C6" s="19" t="inlineStr">
        <is>
          <t>TEST-M2</t>
        </is>
      </c>
      <c r="D6" s="19" t="inlineStr">
        <is>
          <t>Fictional Blake Sample</t>
        </is>
      </c>
      <c r="E6" s="20" t="n">
        <v>2250</v>
      </c>
      <c r="F6" s="33" t="n">
        <v>46054</v>
      </c>
      <c r="G6" s="33" t="n">
        <v>46081</v>
      </c>
      <c r="H6" s="33" t="n">
        <v>46069</v>
      </c>
      <c r="I6" s="33" t="n">
        <v>46081</v>
      </c>
      <c r="J6" s="22" t="inlineStr">
        <is>
          <t>30-Day</t>
        </is>
      </c>
      <c r="K6" s="22" t="inlineStr">
        <is>
          <t>Resident</t>
        </is>
      </c>
      <c r="L6" s="22" t="inlineStr">
        <is>
          <t>Draft</t>
        </is>
      </c>
      <c r="M6" s="35">
        <f>IF(OR(F6="",G6="",H6="",I6="",G6&lt;F6,I6&lt;H6),"",MAX(F6,H6))</f>
        <v/>
      </c>
      <c r="N6" s="35">
        <f>IF(OR(F6="",G6="",H6="",I6="",G6&lt;F6,I6&lt;H6),"",MIN(G6,I6))</f>
        <v/>
      </c>
      <c r="O6" s="13">
        <f>IF(OR(M6="",N6="",N6&lt;M6),"",N6-M6+1)</f>
        <v/>
      </c>
      <c r="P6" s="13">
        <f>IF(OR(F6="",G6="",G6&lt;F6),"",G6-F6+1)</f>
        <v/>
      </c>
      <c r="Q6" s="14">
        <f>IF(OR(E6="",E6&lt;=0,J6="",P6="",P6&lt;=0),"",IFERROR(E6*VLOOKUP(J6,Assumptions!$A$5:$C$7,3,FALSE)/IF(VLOOKUP(J6,Assumptions!$A$5:$C$7,2,FALSE)=0,P6,VLOOKUP(J6,Assumptions!$A$5:$C$7,2,FALSE)),""))</f>
        <v/>
      </c>
      <c r="R6" s="14">
        <f>IF(OR(E6="",E6&lt;=0,E6&gt;Assumptions!$B$10,F6="",G6="",H6="",I6="",J6="",L6="Void",M6="",N6="",O6="",P6="",F6&lt;Assumptions!$B$12,G6&gt;Assumptions!$B$13,H6&lt;Assumptions!$B$12,I6&gt;Assumptions!$B$13,G6-F6+1&gt;Assumptions!$B$11,MONTH(F6)&lt;&gt;MONTH(G6),YEAR(F6)&lt;&gt;YEAR(G6)),"",IFERROR(ROUND(IF(AND(M6=F6,N6=G6),E6,MIN(E6,Q6*O6)),Assumptions!$B$14),""))</f>
        <v/>
      </c>
      <c r="S6" s="11">
        <f>IF(A6="","",IF(OR(B6="",C6="",D6="",E6="",F6="",G6="",H6="",I6="",J6="",K6="",L6=""),"Check required inputs",IF(L6="Void","Void",IF(OR(E6&lt;=0,E6&gt;Assumptions!$B$10),"Check monthly rent",IF(OR(F6&lt;Assumptions!$B$12,G6&gt;Assumptions!$B$13,H6&lt;Assumptions!$B$12,I6&gt;Assumptions!$B$13),"Check date limits",IF(G6&lt;F6,"Check period dates",IF(I6&lt;H6,"Check occupancy dates",IF(OR(G6-F6+1&gt;Assumptions!$B$11,MONTH(F6)&lt;&gt;MONTH(G6),YEAR(F6)&lt;&gt;YEAR(G6)),"Check one-month period",IF(OR(H6&gt;G6,I6&lt;F6),"No overlap","Ready")))))))))</f>
        <v/>
      </c>
    </row>
    <row r="7">
      <c r="A7" s="19" t="inlineStr">
        <is>
          <t>FIC-PR-003</t>
        </is>
      </c>
      <c r="B7" s="19" t="inlineStr">
        <is>
          <t>Fictional Lantern Flats</t>
        </is>
      </c>
      <c r="C7" s="19" t="inlineStr">
        <is>
          <t>FIC-L3</t>
        </is>
      </c>
      <c r="D7" s="19" t="inlineStr">
        <is>
          <t>Imaginary Casey Tenant</t>
        </is>
      </c>
      <c r="E7" s="20" t="n">
        <v>1975.5</v>
      </c>
      <c r="F7" s="33" t="n">
        <v>46082</v>
      </c>
      <c r="G7" s="33" t="n">
        <v>46112</v>
      </c>
      <c r="H7" s="33" t="n">
        <v>46082</v>
      </c>
      <c r="I7" s="33" t="n">
        <v>46091</v>
      </c>
      <c r="J7" s="22" t="inlineStr">
        <is>
          <t>Annual 365</t>
        </is>
      </c>
      <c r="K7" s="22" t="inlineStr">
        <is>
          <t>Shared</t>
        </is>
      </c>
      <c r="L7" s="22" t="inlineStr">
        <is>
          <t>Review</t>
        </is>
      </c>
      <c r="M7" s="34">
        <f>IF(OR(F7="",G7="",H7="",I7="",G7&lt;F7,I7&lt;H7),"",MAX(F7,H7))</f>
        <v/>
      </c>
      <c r="N7" s="34">
        <f>IF(OR(F7="",G7="",H7="",I7="",G7&lt;F7,I7&lt;H7),"",MIN(G7,I7))</f>
        <v/>
      </c>
      <c r="O7" s="8">
        <f>IF(OR(M7="",N7="",N7&lt;M7),"",N7-M7+1)</f>
        <v/>
      </c>
      <c r="P7" s="8">
        <f>IF(OR(F7="",G7="",G7&lt;F7),"",G7-F7+1)</f>
        <v/>
      </c>
      <c r="Q7" s="9">
        <f>IF(OR(E7="",E7&lt;=0,J7="",P7="",P7&lt;=0),"",IFERROR(E7*VLOOKUP(J7,Assumptions!$A$5:$C$7,3,FALSE)/IF(VLOOKUP(J7,Assumptions!$A$5:$C$7,2,FALSE)=0,P7,VLOOKUP(J7,Assumptions!$A$5:$C$7,2,FALSE)),""))</f>
        <v/>
      </c>
      <c r="R7" s="9">
        <f>IF(OR(E7="",E7&lt;=0,E7&gt;Assumptions!$B$10,F7="",G7="",H7="",I7="",J7="",L7="Void",M7="",N7="",O7="",P7="",F7&lt;Assumptions!$B$12,G7&gt;Assumptions!$B$13,H7&lt;Assumptions!$B$12,I7&gt;Assumptions!$B$13,G7-F7+1&gt;Assumptions!$B$11,MONTH(F7)&lt;&gt;MONTH(G7),YEAR(F7)&lt;&gt;YEAR(G7)),"",IFERROR(ROUND(IF(AND(M7=F7,N7=G7),E7,MIN(E7,Q7*O7)),Assumptions!$B$14),""))</f>
        <v/>
      </c>
      <c r="S7" s="6">
        <f>IF(A7="","",IF(OR(B7="",C7="",D7="",E7="",F7="",G7="",H7="",I7="",J7="",K7="",L7=""),"Check required inputs",IF(L7="Void","Void",IF(OR(E7&lt;=0,E7&gt;Assumptions!$B$10),"Check monthly rent",IF(OR(F7&lt;Assumptions!$B$12,G7&gt;Assumptions!$B$13,H7&lt;Assumptions!$B$12,I7&gt;Assumptions!$B$13),"Check date limits",IF(G7&lt;F7,"Check period dates",IF(I7&lt;H7,"Check occupancy dates",IF(OR(G7-F7+1&gt;Assumptions!$B$11,MONTH(F7)&lt;&gt;MONTH(G7),YEAR(F7)&lt;&gt;YEAR(G7)),"Check one-month period",IF(OR(H7&gt;G7,I7&lt;F7),"No overlap","Ready")))))))))</f>
        <v/>
      </c>
    </row>
    <row r="8">
      <c r="A8" s="19" t="inlineStr">
        <is>
          <t>FIC-PR-004</t>
        </is>
      </c>
      <c r="B8" s="19" t="inlineStr">
        <is>
          <t>Test Harbor Homes</t>
        </is>
      </c>
      <c r="C8" s="19" t="inlineStr">
        <is>
          <t>TEST-H4</t>
        </is>
      </c>
      <c r="D8" s="19" t="inlineStr">
        <is>
          <t>Test Devon Resident</t>
        </is>
      </c>
      <c r="E8" s="20" t="n">
        <v>1600</v>
      </c>
      <c r="F8" s="33" t="n">
        <v>46113</v>
      </c>
      <c r="G8" s="33" t="n">
        <v>46142</v>
      </c>
      <c r="H8" s="33" t="n">
        <v>46113</v>
      </c>
      <c r="I8" s="33" t="n">
        <v>46142</v>
      </c>
      <c r="J8" s="22" t="inlineStr">
        <is>
          <t>Actual Days</t>
        </is>
      </c>
      <c r="K8" s="22" t="inlineStr">
        <is>
          <t>Resident</t>
        </is>
      </c>
      <c r="L8" s="22" t="inlineStr">
        <is>
          <t>Approved</t>
        </is>
      </c>
      <c r="M8" s="35">
        <f>IF(OR(F8="",G8="",H8="",I8="",G8&lt;F8,I8&lt;H8),"",MAX(F8,H8))</f>
        <v/>
      </c>
      <c r="N8" s="35">
        <f>IF(OR(F8="",G8="",H8="",I8="",G8&lt;F8,I8&lt;H8),"",MIN(G8,I8))</f>
        <v/>
      </c>
      <c r="O8" s="13">
        <f>IF(OR(M8="",N8="",N8&lt;M8),"",N8-M8+1)</f>
        <v/>
      </c>
      <c r="P8" s="13">
        <f>IF(OR(F8="",G8="",G8&lt;F8),"",G8-F8+1)</f>
        <v/>
      </c>
      <c r="Q8" s="14">
        <f>IF(OR(E8="",E8&lt;=0,J8="",P8="",P8&lt;=0),"",IFERROR(E8*VLOOKUP(J8,Assumptions!$A$5:$C$7,3,FALSE)/IF(VLOOKUP(J8,Assumptions!$A$5:$C$7,2,FALSE)=0,P8,VLOOKUP(J8,Assumptions!$A$5:$C$7,2,FALSE)),""))</f>
        <v/>
      </c>
      <c r="R8" s="14">
        <f>IF(OR(E8="",E8&lt;=0,E8&gt;Assumptions!$B$10,F8="",G8="",H8="",I8="",J8="",L8="Void",M8="",N8="",O8="",P8="",F8&lt;Assumptions!$B$12,G8&gt;Assumptions!$B$13,H8&lt;Assumptions!$B$12,I8&gt;Assumptions!$B$13,G8-F8+1&gt;Assumptions!$B$11,MONTH(F8)&lt;&gt;MONTH(G8),YEAR(F8)&lt;&gt;YEAR(G8)),"",IFERROR(ROUND(IF(AND(M8=F8,N8=G8),E8,MIN(E8,Q8*O8)),Assumptions!$B$14),""))</f>
        <v/>
      </c>
      <c r="S8" s="11">
        <f>IF(A8="","",IF(OR(B8="",C8="",D8="",E8="",F8="",G8="",H8="",I8="",J8="",K8="",L8=""),"Check required inputs",IF(L8="Void","Void",IF(OR(E8&lt;=0,E8&gt;Assumptions!$B$10),"Check monthly rent",IF(OR(F8&lt;Assumptions!$B$12,G8&gt;Assumptions!$B$13,H8&lt;Assumptions!$B$12,I8&gt;Assumptions!$B$13),"Check date limits",IF(G8&lt;F8,"Check period dates",IF(I8&lt;H8,"Check occupancy dates",IF(OR(G8-F8+1&gt;Assumptions!$B$11,MONTH(F8)&lt;&gt;MONTH(G8),YEAR(F8)&lt;&gt;YEAR(G8)),"Check one-month period",IF(OR(H8&gt;G8,I8&lt;F8),"No overlap","Ready")))))))))</f>
        <v/>
      </c>
    </row>
    <row r="9">
      <c r="A9" s="19" t="inlineStr">
        <is>
          <t>FIC-PR-005</t>
        </is>
      </c>
      <c r="B9" s="19" t="inlineStr">
        <is>
          <t>Imaginary Juniper Place</t>
        </is>
      </c>
      <c r="C9" s="19" t="inlineStr">
        <is>
          <t>FIC-J5</t>
        </is>
      </c>
      <c r="D9" s="19" t="inlineStr">
        <is>
          <t>Fictional Emery Example</t>
        </is>
      </c>
      <c r="E9" s="20" t="n">
        <v>3100</v>
      </c>
      <c r="F9" s="33" t="n">
        <v>46143</v>
      </c>
      <c r="G9" s="33" t="n">
        <v>46173</v>
      </c>
      <c r="H9" s="33" t="n">
        <v>46173</v>
      </c>
      <c r="I9" s="33" t="n">
        <v>46173</v>
      </c>
      <c r="J9" s="22" t="inlineStr">
        <is>
          <t>30-Day</t>
        </is>
      </c>
      <c r="K9" s="22" t="inlineStr">
        <is>
          <t>Owner/Manager</t>
        </is>
      </c>
      <c r="L9" s="22" t="inlineStr">
        <is>
          <t>Draft</t>
        </is>
      </c>
      <c r="M9" s="34">
        <f>IF(OR(F9="",G9="",H9="",I9="",G9&lt;F9,I9&lt;H9),"",MAX(F9,H9))</f>
        <v/>
      </c>
      <c r="N9" s="34">
        <f>IF(OR(F9="",G9="",H9="",I9="",G9&lt;F9,I9&lt;H9),"",MIN(G9,I9))</f>
        <v/>
      </c>
      <c r="O9" s="8">
        <f>IF(OR(M9="",N9="",N9&lt;M9),"",N9-M9+1)</f>
        <v/>
      </c>
      <c r="P9" s="8">
        <f>IF(OR(F9="",G9="",G9&lt;F9),"",G9-F9+1)</f>
        <v/>
      </c>
      <c r="Q9" s="9">
        <f>IF(OR(E9="",E9&lt;=0,J9="",P9="",P9&lt;=0),"",IFERROR(E9*VLOOKUP(J9,Assumptions!$A$5:$C$7,3,FALSE)/IF(VLOOKUP(J9,Assumptions!$A$5:$C$7,2,FALSE)=0,P9,VLOOKUP(J9,Assumptions!$A$5:$C$7,2,FALSE)),""))</f>
        <v/>
      </c>
      <c r="R9" s="9">
        <f>IF(OR(E9="",E9&lt;=0,E9&gt;Assumptions!$B$10,F9="",G9="",H9="",I9="",J9="",L9="Void",M9="",N9="",O9="",P9="",F9&lt;Assumptions!$B$12,G9&gt;Assumptions!$B$13,H9&lt;Assumptions!$B$12,I9&gt;Assumptions!$B$13,G9-F9+1&gt;Assumptions!$B$11,MONTH(F9)&lt;&gt;MONTH(G9),YEAR(F9)&lt;&gt;YEAR(G9)),"",IFERROR(ROUND(IF(AND(M9=F9,N9=G9),E9,MIN(E9,Q9*O9)),Assumptions!$B$14),""))</f>
        <v/>
      </c>
      <c r="S9" s="6">
        <f>IF(A9="","",IF(OR(B9="",C9="",D9="",E9="",F9="",G9="",H9="",I9="",J9="",K9="",L9=""),"Check required inputs",IF(L9="Void","Void",IF(OR(E9&lt;=0,E9&gt;Assumptions!$B$10),"Check monthly rent",IF(OR(F9&lt;Assumptions!$B$12,G9&gt;Assumptions!$B$13,H9&lt;Assumptions!$B$12,I9&gt;Assumptions!$B$13),"Check date limits",IF(G9&lt;F9,"Check period dates",IF(I9&lt;H9,"Check occupancy dates",IF(OR(G9-F9+1&gt;Assumptions!$B$11,MONTH(F9)&lt;&gt;MONTH(G9),YEAR(F9)&lt;&gt;YEAR(G9)),"Check one-month period",IF(OR(H9&gt;G9,I9&lt;F9),"No overlap","Ready")))))))))</f>
        <v/>
      </c>
    </row>
    <row r="10">
      <c r="A10" s="19" t="inlineStr">
        <is>
          <t>FIC-PR-006</t>
        </is>
      </c>
      <c r="B10" s="19" t="inlineStr">
        <is>
          <t>Fictional Atlas Apartments</t>
        </is>
      </c>
      <c r="C10" s="19" t="inlineStr">
        <is>
          <t>TEST-A6</t>
        </is>
      </c>
      <c r="D10" s="19" t="inlineStr">
        <is>
          <t>Imaginary Finley Sample</t>
        </is>
      </c>
      <c r="E10" s="20" t="n">
        <v>2450</v>
      </c>
      <c r="F10" s="33" t="n">
        <v>46174</v>
      </c>
      <c r="G10" s="33" t="n">
        <v>46203</v>
      </c>
      <c r="H10" s="33" t="n">
        <v>46169</v>
      </c>
      <c r="I10" s="33" t="n">
        <v>46188</v>
      </c>
      <c r="J10" s="22" t="inlineStr">
        <is>
          <t>Actual Days</t>
        </is>
      </c>
      <c r="K10" s="22" t="inlineStr">
        <is>
          <t>Shared</t>
        </is>
      </c>
      <c r="L10" s="22" t="inlineStr">
        <is>
          <t>Approved</t>
        </is>
      </c>
      <c r="M10" s="35">
        <f>IF(OR(F10="",G10="",H10="",I10="",G10&lt;F10,I10&lt;H10),"",MAX(F10,H10))</f>
        <v/>
      </c>
      <c r="N10" s="35">
        <f>IF(OR(F10="",G10="",H10="",I10="",G10&lt;F10,I10&lt;H10),"",MIN(G10,I10))</f>
        <v/>
      </c>
      <c r="O10" s="13">
        <f>IF(OR(M10="",N10="",N10&lt;M10),"",N10-M10+1)</f>
        <v/>
      </c>
      <c r="P10" s="13">
        <f>IF(OR(F10="",G10="",G10&lt;F10),"",G10-F10+1)</f>
        <v/>
      </c>
      <c r="Q10" s="14">
        <f>IF(OR(E10="",E10&lt;=0,J10="",P10="",P10&lt;=0),"",IFERROR(E10*VLOOKUP(J10,Assumptions!$A$5:$C$7,3,FALSE)/IF(VLOOKUP(J10,Assumptions!$A$5:$C$7,2,FALSE)=0,P10,VLOOKUP(J10,Assumptions!$A$5:$C$7,2,FALSE)),""))</f>
        <v/>
      </c>
      <c r="R10" s="14">
        <f>IF(OR(E10="",E10&lt;=0,E10&gt;Assumptions!$B$10,F10="",G10="",H10="",I10="",J10="",L10="Void",M10="",N10="",O10="",P10="",F10&lt;Assumptions!$B$12,G10&gt;Assumptions!$B$13,H10&lt;Assumptions!$B$12,I10&gt;Assumptions!$B$13,G10-F10+1&gt;Assumptions!$B$11,MONTH(F10)&lt;&gt;MONTH(G10),YEAR(F10)&lt;&gt;YEAR(G10)),"",IFERROR(ROUND(IF(AND(M10=F10,N10=G10),E10,MIN(E10,Q10*O10)),Assumptions!$B$14),""))</f>
        <v/>
      </c>
      <c r="S10" s="11">
        <f>IF(A10="","",IF(OR(B10="",C10="",D10="",E10="",F10="",G10="",H10="",I10="",J10="",K10="",L10=""),"Check required inputs",IF(L10="Void","Void",IF(OR(E10&lt;=0,E10&gt;Assumptions!$B$10),"Check monthly rent",IF(OR(F10&lt;Assumptions!$B$12,G10&gt;Assumptions!$B$13,H10&lt;Assumptions!$B$12,I10&gt;Assumptions!$B$13),"Check date limits",IF(G10&lt;F10,"Check period dates",IF(I10&lt;H10,"Check occupancy dates",IF(OR(G10-F10+1&gt;Assumptions!$B$11,MONTH(F10)&lt;&gt;MONTH(G10),YEAR(F10)&lt;&gt;YEAR(G10)),"Check one-month period",IF(OR(H10&gt;G10,I10&lt;F10),"No overlap","Ready")))))))))</f>
        <v/>
      </c>
    </row>
    <row r="11">
      <c r="A11" s="19" t="inlineStr">
        <is>
          <t>FIC-PR-007</t>
        </is>
      </c>
      <c r="B11" s="19" t="inlineStr">
        <is>
          <t>Test Willow Lodge</t>
        </is>
      </c>
      <c r="C11" s="19" t="inlineStr">
        <is>
          <t>FIC-W7</t>
        </is>
      </c>
      <c r="D11" s="19" t="inlineStr">
        <is>
          <t>Test Gray Tenant</t>
        </is>
      </c>
      <c r="E11" s="20" t="n">
        <v>2050</v>
      </c>
      <c r="F11" s="33" t="n">
        <v>46204</v>
      </c>
      <c r="G11" s="33" t="n">
        <v>46234</v>
      </c>
      <c r="H11" s="33" t="n">
        <v>46223</v>
      </c>
      <c r="I11" s="33" t="n">
        <v>46239</v>
      </c>
      <c r="J11" s="22" t="inlineStr">
        <is>
          <t>Annual 365</t>
        </is>
      </c>
      <c r="K11" s="22" t="inlineStr">
        <is>
          <t>Resident</t>
        </is>
      </c>
      <c r="L11" s="22" t="inlineStr">
        <is>
          <t>Review</t>
        </is>
      </c>
      <c r="M11" s="34">
        <f>IF(OR(F11="",G11="",H11="",I11="",G11&lt;F11,I11&lt;H11),"",MAX(F11,H11))</f>
        <v/>
      </c>
      <c r="N11" s="34">
        <f>IF(OR(F11="",G11="",H11="",I11="",G11&lt;F11,I11&lt;H11),"",MIN(G11,I11))</f>
        <v/>
      </c>
      <c r="O11" s="8">
        <f>IF(OR(M11="",N11="",N11&lt;M11),"",N11-M11+1)</f>
        <v/>
      </c>
      <c r="P11" s="8">
        <f>IF(OR(F11="",G11="",G11&lt;F11),"",G11-F11+1)</f>
        <v/>
      </c>
      <c r="Q11" s="9">
        <f>IF(OR(E11="",E11&lt;=0,J11="",P11="",P11&lt;=0),"",IFERROR(E11*VLOOKUP(J11,Assumptions!$A$5:$C$7,3,FALSE)/IF(VLOOKUP(J11,Assumptions!$A$5:$C$7,2,FALSE)=0,P11,VLOOKUP(J11,Assumptions!$A$5:$C$7,2,FALSE)),""))</f>
        <v/>
      </c>
      <c r="R11" s="9">
        <f>IF(OR(E11="",E11&lt;=0,E11&gt;Assumptions!$B$10,F11="",G11="",H11="",I11="",J11="",L11="Void",M11="",N11="",O11="",P11="",F11&lt;Assumptions!$B$12,G11&gt;Assumptions!$B$13,H11&lt;Assumptions!$B$12,I11&gt;Assumptions!$B$13,G11-F11+1&gt;Assumptions!$B$11,MONTH(F11)&lt;&gt;MONTH(G11),YEAR(F11)&lt;&gt;YEAR(G11)),"",IFERROR(ROUND(IF(AND(M11=F11,N11=G11),E11,MIN(E11,Q11*O11)),Assumptions!$B$14),""))</f>
        <v/>
      </c>
      <c r="S11" s="6">
        <f>IF(A11="","",IF(OR(B11="",C11="",D11="",E11="",F11="",G11="",H11="",I11="",J11="",K11="",L11=""),"Check required inputs",IF(L11="Void","Void",IF(OR(E11&lt;=0,E11&gt;Assumptions!$B$10),"Check monthly rent",IF(OR(F11&lt;Assumptions!$B$12,G11&gt;Assumptions!$B$13,H11&lt;Assumptions!$B$12,I11&gt;Assumptions!$B$13),"Check date limits",IF(G11&lt;F11,"Check period dates",IF(I11&lt;H11,"Check occupancy dates",IF(OR(G11-F11+1&gt;Assumptions!$B$11,MONTH(F11)&lt;&gt;MONTH(G11),YEAR(F11)&lt;&gt;YEAR(G11)),"Check one-month period",IF(OR(H11&gt;G11,I11&lt;F11),"No overlap","Ready")))))))))</f>
        <v/>
      </c>
    </row>
    <row r="12">
      <c r="A12" s="19" t="inlineStr">
        <is>
          <t>FIC-PR-008</t>
        </is>
      </c>
      <c r="B12" s="19" t="inlineStr">
        <is>
          <t>Imaginary Quartz Court</t>
        </is>
      </c>
      <c r="C12" s="19" t="inlineStr">
        <is>
          <t>TEST-Q8</t>
        </is>
      </c>
      <c r="D12" s="19" t="inlineStr">
        <is>
          <t>Fictional Date-Check Example</t>
        </is>
      </c>
      <c r="E12" s="20" t="n">
        <v>2750</v>
      </c>
      <c r="F12" s="33" t="n">
        <v>46235</v>
      </c>
      <c r="G12" s="33" t="n">
        <v>46265</v>
      </c>
      <c r="H12" s="33" t="n">
        <v>46254</v>
      </c>
      <c r="I12" s="33" t="n">
        <v>46244</v>
      </c>
      <c r="J12" s="22" t="inlineStr">
        <is>
          <t>Actual Days</t>
        </is>
      </c>
      <c r="K12" s="22" t="inlineStr">
        <is>
          <t>Resident</t>
        </is>
      </c>
      <c r="L12" s="22" t="inlineStr">
        <is>
          <t>Review</t>
        </is>
      </c>
      <c r="M12" s="35">
        <f>IF(OR(F12="",G12="",H12="",I12="",G12&lt;F12,I12&lt;H12),"",MAX(F12,H12))</f>
        <v/>
      </c>
      <c r="N12" s="35">
        <f>IF(OR(F12="",G12="",H12="",I12="",G12&lt;F12,I12&lt;H12),"",MIN(G12,I12))</f>
        <v/>
      </c>
      <c r="O12" s="13">
        <f>IF(OR(M12="",N12="",N12&lt;M12),"",N12-M12+1)</f>
        <v/>
      </c>
      <c r="P12" s="13">
        <f>IF(OR(F12="",G12="",G12&lt;F12),"",G12-F12+1)</f>
        <v/>
      </c>
      <c r="Q12" s="14">
        <f>IF(OR(E12="",E12&lt;=0,J12="",P12="",P12&lt;=0),"",IFERROR(E12*VLOOKUP(J12,Assumptions!$A$5:$C$7,3,FALSE)/IF(VLOOKUP(J12,Assumptions!$A$5:$C$7,2,FALSE)=0,P12,VLOOKUP(J12,Assumptions!$A$5:$C$7,2,FALSE)),""))</f>
        <v/>
      </c>
      <c r="R12" s="14">
        <f>IF(OR(E12="",E12&lt;=0,E12&gt;Assumptions!$B$10,F12="",G12="",H12="",I12="",J12="",L12="Void",M12="",N12="",O12="",P12="",F12&lt;Assumptions!$B$12,G12&gt;Assumptions!$B$13,H12&lt;Assumptions!$B$12,I12&gt;Assumptions!$B$13,G12-F12+1&gt;Assumptions!$B$11,MONTH(F12)&lt;&gt;MONTH(G12),YEAR(F12)&lt;&gt;YEAR(G12)),"",IFERROR(ROUND(IF(AND(M12=F12,N12=G12),E12,MIN(E12,Q12*O12)),Assumptions!$B$14),""))</f>
        <v/>
      </c>
      <c r="S12" s="11">
        <f>IF(A12="","",IF(OR(B12="",C12="",D12="",E12="",F12="",G12="",H12="",I12="",J12="",K12="",L12=""),"Check required inputs",IF(L12="Void","Void",IF(OR(E12&lt;=0,E12&gt;Assumptions!$B$10),"Check monthly rent",IF(OR(F12&lt;Assumptions!$B$12,G12&gt;Assumptions!$B$13,H12&lt;Assumptions!$B$12,I12&gt;Assumptions!$B$13),"Check date limits",IF(G12&lt;F12,"Check period dates",IF(I12&lt;H12,"Check occupancy dates",IF(OR(G12-F12+1&gt;Assumptions!$B$11,MONTH(F12)&lt;&gt;MONTH(G12),YEAR(F12)&lt;&gt;YEAR(G12)),"Check one-month period",IF(OR(H12&gt;G12,I12&lt;F12),"No overlap","Ready")))))))))</f>
        <v/>
      </c>
    </row>
    <row r="13">
      <c r="A13" s="19" t="inlineStr">
        <is>
          <t>FIC-PR-009</t>
        </is>
      </c>
      <c r="B13" s="19" t="inlineStr">
        <is>
          <t>Fictional Nimbus House</t>
        </is>
      </c>
      <c r="C13" s="19" t="inlineStr">
        <is>
          <t>FIC-N9</t>
        </is>
      </c>
      <c r="D13" s="19" t="inlineStr">
        <is>
          <t>Imaginary No-Overlap Sample</t>
        </is>
      </c>
      <c r="E13" s="20" t="n">
        <v>1500</v>
      </c>
      <c r="F13" s="33" t="n">
        <v>46266</v>
      </c>
      <c r="G13" s="33" t="n">
        <v>46295</v>
      </c>
      <c r="H13" s="33" t="n">
        <v>46256</v>
      </c>
      <c r="I13" s="33" t="n">
        <v>46265</v>
      </c>
      <c r="J13" s="22" t="inlineStr">
        <is>
          <t>30-Day</t>
        </is>
      </c>
      <c r="K13" s="22" t="inlineStr">
        <is>
          <t>Unassigned</t>
        </is>
      </c>
      <c r="L13" s="22" t="inlineStr">
        <is>
          <t>Review</t>
        </is>
      </c>
      <c r="M13" s="34">
        <f>IF(OR(F13="",G13="",H13="",I13="",G13&lt;F13,I13&lt;H13),"",MAX(F13,H13))</f>
        <v/>
      </c>
      <c r="N13" s="34">
        <f>IF(OR(F13="",G13="",H13="",I13="",G13&lt;F13,I13&lt;H13),"",MIN(G13,I13))</f>
        <v/>
      </c>
      <c r="O13" s="8">
        <f>IF(OR(M13="",N13="",N13&lt;M13),"",N13-M13+1)</f>
        <v/>
      </c>
      <c r="P13" s="8">
        <f>IF(OR(F13="",G13="",G13&lt;F13),"",G13-F13+1)</f>
        <v/>
      </c>
      <c r="Q13" s="9">
        <f>IF(OR(E13="",E13&lt;=0,J13="",P13="",P13&lt;=0),"",IFERROR(E13*VLOOKUP(J13,Assumptions!$A$5:$C$7,3,FALSE)/IF(VLOOKUP(J13,Assumptions!$A$5:$C$7,2,FALSE)=0,P13,VLOOKUP(J13,Assumptions!$A$5:$C$7,2,FALSE)),""))</f>
        <v/>
      </c>
      <c r="R13" s="9">
        <f>IF(OR(E13="",E13&lt;=0,E13&gt;Assumptions!$B$10,F13="",G13="",H13="",I13="",J13="",L13="Void",M13="",N13="",O13="",P13="",F13&lt;Assumptions!$B$12,G13&gt;Assumptions!$B$13,H13&lt;Assumptions!$B$12,I13&gt;Assumptions!$B$13,G13-F13+1&gt;Assumptions!$B$11,MONTH(F13)&lt;&gt;MONTH(G13),YEAR(F13)&lt;&gt;YEAR(G13)),"",IFERROR(ROUND(IF(AND(M13=F13,N13=G13),E13,MIN(E13,Q13*O13)),Assumptions!$B$14),""))</f>
        <v/>
      </c>
      <c r="S13" s="6">
        <f>IF(A13="","",IF(OR(B13="",C13="",D13="",E13="",F13="",G13="",H13="",I13="",J13="",K13="",L13=""),"Check required inputs",IF(L13="Void","Void",IF(OR(E13&lt;=0,E13&gt;Assumptions!$B$10),"Check monthly rent",IF(OR(F13&lt;Assumptions!$B$12,G13&gt;Assumptions!$B$13,H13&lt;Assumptions!$B$12,I13&gt;Assumptions!$B$13),"Check date limits",IF(G13&lt;F13,"Check period dates",IF(I13&lt;H13,"Check occupancy dates",IF(OR(G13-F13+1&gt;Assumptions!$B$11,MONTH(F13)&lt;&gt;MONTH(G13),YEAR(F13)&lt;&gt;YEAR(G13)),"Check one-month period",IF(OR(H13&gt;G13,I13&lt;F13),"No overlap","Ready")))))))))</f>
        <v/>
      </c>
    </row>
    <row r="14">
      <c r="A14" s="19" t="inlineStr">
        <is>
          <t>FIC-PR-010</t>
        </is>
      </c>
      <c r="B14" s="19" t="inlineStr">
        <is>
          <t>Test Meadow Flats</t>
        </is>
      </c>
      <c r="C14" s="19" t="inlineStr">
        <is>
          <t>TEST-M10</t>
        </is>
      </c>
      <c r="D14" s="19" t="inlineStr">
        <is>
          <t>Test Jordan Resident</t>
        </is>
      </c>
      <c r="E14" s="20" t="n">
        <v>3400</v>
      </c>
      <c r="F14" s="33" t="n">
        <v>46296</v>
      </c>
      <c r="G14" s="33" t="n">
        <v>46326</v>
      </c>
      <c r="H14" s="33" t="n">
        <v>46326</v>
      </c>
      <c r="I14" s="33" t="n">
        <v>46326</v>
      </c>
      <c r="J14" s="22" t="inlineStr">
        <is>
          <t>Actual Days</t>
        </is>
      </c>
      <c r="K14" s="22" t="inlineStr">
        <is>
          <t>Resident</t>
        </is>
      </c>
      <c r="L14" s="22" t="inlineStr">
        <is>
          <t>Draft</t>
        </is>
      </c>
      <c r="M14" s="35">
        <f>IF(OR(F14="",G14="",H14="",I14="",G14&lt;F14,I14&lt;H14),"",MAX(F14,H14))</f>
        <v/>
      </c>
      <c r="N14" s="35">
        <f>IF(OR(F14="",G14="",H14="",I14="",G14&lt;F14,I14&lt;H14),"",MIN(G14,I14))</f>
        <v/>
      </c>
      <c r="O14" s="13">
        <f>IF(OR(M14="",N14="",N14&lt;M14),"",N14-M14+1)</f>
        <v/>
      </c>
      <c r="P14" s="13">
        <f>IF(OR(F14="",G14="",G14&lt;F14),"",G14-F14+1)</f>
        <v/>
      </c>
      <c r="Q14" s="14">
        <f>IF(OR(E14="",E14&lt;=0,J14="",P14="",P14&lt;=0),"",IFERROR(E14*VLOOKUP(J14,Assumptions!$A$5:$C$7,3,FALSE)/IF(VLOOKUP(J14,Assumptions!$A$5:$C$7,2,FALSE)=0,P14,VLOOKUP(J14,Assumptions!$A$5:$C$7,2,FALSE)),""))</f>
        <v/>
      </c>
      <c r="R14" s="14">
        <f>IF(OR(E14="",E14&lt;=0,E14&gt;Assumptions!$B$10,F14="",G14="",H14="",I14="",J14="",L14="Void",M14="",N14="",O14="",P14="",F14&lt;Assumptions!$B$12,G14&gt;Assumptions!$B$13,H14&lt;Assumptions!$B$12,I14&gt;Assumptions!$B$13,G14-F14+1&gt;Assumptions!$B$11,MONTH(F14)&lt;&gt;MONTH(G14),YEAR(F14)&lt;&gt;YEAR(G14)),"",IFERROR(ROUND(IF(AND(M14=F14,N14=G14),E14,MIN(E14,Q14*O14)),Assumptions!$B$14),""))</f>
        <v/>
      </c>
      <c r="S14" s="11">
        <f>IF(A14="","",IF(OR(B14="",C14="",D14="",E14="",F14="",G14="",H14="",I14="",J14="",K14="",L14=""),"Check required inputs",IF(L14="Void","Void",IF(OR(E14&lt;=0,E14&gt;Assumptions!$B$10),"Check monthly rent",IF(OR(F14&lt;Assumptions!$B$12,G14&gt;Assumptions!$B$13,H14&lt;Assumptions!$B$12,I14&gt;Assumptions!$B$13),"Check date limits",IF(G14&lt;F14,"Check period dates",IF(I14&lt;H14,"Check occupancy dates",IF(OR(G14-F14+1&gt;Assumptions!$B$11,MONTH(F14)&lt;&gt;MONTH(G14),YEAR(F14)&lt;&gt;YEAR(G14)),"Check one-month period",IF(OR(H14&gt;G14,I14&lt;F14),"No overlap","Ready")))))))))</f>
        <v/>
      </c>
    </row>
    <row r="15">
      <c r="A15" s="19" t="n"/>
      <c r="B15" s="19" t="n"/>
      <c r="C15" s="19" t="n"/>
      <c r="D15" s="19" t="n"/>
      <c r="E15" s="20" t="n"/>
      <c r="F15" s="33" t="n"/>
      <c r="G15" s="33" t="n"/>
      <c r="H15" s="33" t="n"/>
      <c r="I15" s="33" t="n"/>
      <c r="J15" s="22" t="n"/>
      <c r="K15" s="22" t="n"/>
      <c r="L15" s="22" t="n"/>
      <c r="M15" s="34">
        <f>IF(OR(F15="",G15="",H15="",I15="",G15&lt;F15,I15&lt;H15),"",MAX(F15,H15))</f>
        <v/>
      </c>
      <c r="N15" s="34">
        <f>IF(OR(F15="",G15="",H15="",I15="",G15&lt;F15,I15&lt;H15),"",MIN(G15,I15))</f>
        <v/>
      </c>
      <c r="O15" s="8">
        <f>IF(OR(M15="",N15="",N15&lt;M15),"",N15-M15+1)</f>
        <v/>
      </c>
      <c r="P15" s="8">
        <f>IF(OR(F15="",G15="",G15&lt;F15),"",G15-F15+1)</f>
        <v/>
      </c>
      <c r="Q15" s="9">
        <f>IF(OR(E15="",E15&lt;=0,J15="",P15="",P15&lt;=0),"",IFERROR(E15*VLOOKUP(J15,Assumptions!$A$5:$C$7,3,FALSE)/IF(VLOOKUP(J15,Assumptions!$A$5:$C$7,2,FALSE)=0,P15,VLOOKUP(J15,Assumptions!$A$5:$C$7,2,FALSE)),""))</f>
        <v/>
      </c>
      <c r="R15" s="9">
        <f>IF(OR(E15="",E15&lt;=0,E15&gt;Assumptions!$B$10,F15="",G15="",H15="",I15="",J15="",L15="Void",M15="",N15="",O15="",P15="",F15&lt;Assumptions!$B$12,G15&gt;Assumptions!$B$13,H15&lt;Assumptions!$B$12,I15&gt;Assumptions!$B$13,G15-F15+1&gt;Assumptions!$B$11,MONTH(F15)&lt;&gt;MONTH(G15),YEAR(F15)&lt;&gt;YEAR(G15)),"",IFERROR(ROUND(IF(AND(M15=F15,N15=G15),E15,MIN(E15,Q15*O15)),Assumptions!$B$14),""))</f>
        <v/>
      </c>
      <c r="S15" s="6">
        <f>IF(A15="","",IF(OR(B15="",C15="",D15="",E15="",F15="",G15="",H15="",I15="",J15="",K15="",L15=""),"Check required inputs",IF(L15="Void","Void",IF(OR(E15&lt;=0,E15&gt;Assumptions!$B$10),"Check monthly rent",IF(OR(F15&lt;Assumptions!$B$12,G15&gt;Assumptions!$B$13,H15&lt;Assumptions!$B$12,I15&gt;Assumptions!$B$13),"Check date limits",IF(G15&lt;F15,"Check period dates",IF(I15&lt;H15,"Check occupancy dates",IF(OR(G15-F15+1&gt;Assumptions!$B$11,MONTH(F15)&lt;&gt;MONTH(G15),YEAR(F15)&lt;&gt;YEAR(G15)),"Check one-month period",IF(OR(H15&gt;G15,I15&lt;F15),"No overlap","Ready")))))))))</f>
        <v/>
      </c>
    </row>
    <row r="16">
      <c r="A16" s="19" t="n"/>
      <c r="B16" s="19" t="n"/>
      <c r="C16" s="19" t="n"/>
      <c r="D16" s="19" t="n"/>
      <c r="E16" s="20" t="n"/>
      <c r="F16" s="33" t="n"/>
      <c r="G16" s="33" t="n"/>
      <c r="H16" s="33" t="n"/>
      <c r="I16" s="33" t="n"/>
      <c r="J16" s="22" t="n"/>
      <c r="K16" s="22" t="n"/>
      <c r="L16" s="22" t="n"/>
      <c r="M16" s="35">
        <f>IF(OR(F16="",G16="",H16="",I16="",G16&lt;F16,I16&lt;H16),"",MAX(F16,H16))</f>
        <v/>
      </c>
      <c r="N16" s="35">
        <f>IF(OR(F16="",G16="",H16="",I16="",G16&lt;F16,I16&lt;H16),"",MIN(G16,I16))</f>
        <v/>
      </c>
      <c r="O16" s="13">
        <f>IF(OR(M16="",N16="",N16&lt;M16),"",N16-M16+1)</f>
        <v/>
      </c>
      <c r="P16" s="13">
        <f>IF(OR(F16="",G16="",G16&lt;F16),"",G16-F16+1)</f>
        <v/>
      </c>
      <c r="Q16" s="14">
        <f>IF(OR(E16="",E16&lt;=0,J16="",P16="",P16&lt;=0),"",IFERROR(E16*VLOOKUP(J16,Assumptions!$A$5:$C$7,3,FALSE)/IF(VLOOKUP(J16,Assumptions!$A$5:$C$7,2,FALSE)=0,P16,VLOOKUP(J16,Assumptions!$A$5:$C$7,2,FALSE)),""))</f>
        <v/>
      </c>
      <c r="R16" s="14">
        <f>IF(OR(E16="",E16&lt;=0,E16&gt;Assumptions!$B$10,F16="",G16="",H16="",I16="",J16="",L16="Void",M16="",N16="",O16="",P16="",F16&lt;Assumptions!$B$12,G16&gt;Assumptions!$B$13,H16&lt;Assumptions!$B$12,I16&gt;Assumptions!$B$13,G16-F16+1&gt;Assumptions!$B$11,MONTH(F16)&lt;&gt;MONTH(G16),YEAR(F16)&lt;&gt;YEAR(G16)),"",IFERROR(ROUND(IF(AND(M16=F16,N16=G16),E16,MIN(E16,Q16*O16)),Assumptions!$B$14),""))</f>
        <v/>
      </c>
      <c r="S16" s="11">
        <f>IF(A16="","",IF(OR(B16="",C16="",D16="",E16="",F16="",G16="",H16="",I16="",J16="",K16="",L16=""),"Check required inputs",IF(L16="Void","Void",IF(OR(E16&lt;=0,E16&gt;Assumptions!$B$10),"Check monthly rent",IF(OR(F16&lt;Assumptions!$B$12,G16&gt;Assumptions!$B$13,H16&lt;Assumptions!$B$12,I16&gt;Assumptions!$B$13),"Check date limits",IF(G16&lt;F16,"Check period dates",IF(I16&lt;H16,"Check occupancy dates",IF(OR(G16-F16+1&gt;Assumptions!$B$11,MONTH(F16)&lt;&gt;MONTH(G16),YEAR(F16)&lt;&gt;YEAR(G16)),"Check one-month period",IF(OR(H16&gt;G16,I16&lt;F16),"No overlap","Ready")))))))))</f>
        <v/>
      </c>
    </row>
    <row r="17">
      <c r="A17" s="19" t="n"/>
      <c r="B17" s="19" t="n"/>
      <c r="C17" s="19" t="n"/>
      <c r="D17" s="19" t="n"/>
      <c r="E17" s="20" t="n"/>
      <c r="F17" s="33" t="n"/>
      <c r="G17" s="33" t="n"/>
      <c r="H17" s="33" t="n"/>
      <c r="I17" s="33" t="n"/>
      <c r="J17" s="22" t="n"/>
      <c r="K17" s="22" t="n"/>
      <c r="L17" s="22" t="n"/>
      <c r="M17" s="34">
        <f>IF(OR(F17="",G17="",H17="",I17="",G17&lt;F17,I17&lt;H17),"",MAX(F17,H17))</f>
        <v/>
      </c>
      <c r="N17" s="34">
        <f>IF(OR(F17="",G17="",H17="",I17="",G17&lt;F17,I17&lt;H17),"",MIN(G17,I17))</f>
        <v/>
      </c>
      <c r="O17" s="8">
        <f>IF(OR(M17="",N17="",N17&lt;M17),"",N17-M17+1)</f>
        <v/>
      </c>
      <c r="P17" s="8">
        <f>IF(OR(F17="",G17="",G17&lt;F17),"",G17-F17+1)</f>
        <v/>
      </c>
      <c r="Q17" s="9">
        <f>IF(OR(E17="",E17&lt;=0,J17="",P17="",P17&lt;=0),"",IFERROR(E17*VLOOKUP(J17,Assumptions!$A$5:$C$7,3,FALSE)/IF(VLOOKUP(J17,Assumptions!$A$5:$C$7,2,FALSE)=0,P17,VLOOKUP(J17,Assumptions!$A$5:$C$7,2,FALSE)),""))</f>
        <v/>
      </c>
      <c r="R17" s="9">
        <f>IF(OR(E17="",E17&lt;=0,E17&gt;Assumptions!$B$10,F17="",G17="",H17="",I17="",J17="",L17="Void",M17="",N17="",O17="",P17="",F17&lt;Assumptions!$B$12,G17&gt;Assumptions!$B$13,H17&lt;Assumptions!$B$12,I17&gt;Assumptions!$B$13,G17-F17+1&gt;Assumptions!$B$11,MONTH(F17)&lt;&gt;MONTH(G17),YEAR(F17)&lt;&gt;YEAR(G17)),"",IFERROR(ROUND(IF(AND(M17=F17,N17=G17),E17,MIN(E17,Q17*O17)),Assumptions!$B$14),""))</f>
        <v/>
      </c>
      <c r="S17" s="6">
        <f>IF(A17="","",IF(OR(B17="",C17="",D17="",E17="",F17="",G17="",H17="",I17="",J17="",K17="",L17=""),"Check required inputs",IF(L17="Void","Void",IF(OR(E17&lt;=0,E17&gt;Assumptions!$B$10),"Check monthly rent",IF(OR(F17&lt;Assumptions!$B$12,G17&gt;Assumptions!$B$13,H17&lt;Assumptions!$B$12,I17&gt;Assumptions!$B$13),"Check date limits",IF(G17&lt;F17,"Check period dates",IF(I17&lt;H17,"Check occupancy dates",IF(OR(G17-F17+1&gt;Assumptions!$B$11,MONTH(F17)&lt;&gt;MONTH(G17),YEAR(F17)&lt;&gt;YEAR(G17)),"Check one-month period",IF(OR(H17&gt;G17,I17&lt;F17),"No overlap","Ready")))))))))</f>
        <v/>
      </c>
    </row>
    <row r="18">
      <c r="A18" s="19" t="n"/>
      <c r="B18" s="19" t="n"/>
      <c r="C18" s="19" t="n"/>
      <c r="D18" s="19" t="n"/>
      <c r="E18" s="20" t="n"/>
      <c r="F18" s="33" t="n"/>
      <c r="G18" s="33" t="n"/>
      <c r="H18" s="33" t="n"/>
      <c r="I18" s="33" t="n"/>
      <c r="J18" s="22" t="n"/>
      <c r="K18" s="22" t="n"/>
      <c r="L18" s="22" t="n"/>
      <c r="M18" s="35">
        <f>IF(OR(F18="",G18="",H18="",I18="",G18&lt;F18,I18&lt;H18),"",MAX(F18,H18))</f>
        <v/>
      </c>
      <c r="N18" s="35">
        <f>IF(OR(F18="",G18="",H18="",I18="",G18&lt;F18,I18&lt;H18),"",MIN(G18,I18))</f>
        <v/>
      </c>
      <c r="O18" s="13">
        <f>IF(OR(M18="",N18="",N18&lt;M18),"",N18-M18+1)</f>
        <v/>
      </c>
      <c r="P18" s="13">
        <f>IF(OR(F18="",G18="",G18&lt;F18),"",G18-F18+1)</f>
        <v/>
      </c>
      <c r="Q18" s="14">
        <f>IF(OR(E18="",E18&lt;=0,J18="",P18="",P18&lt;=0),"",IFERROR(E18*VLOOKUP(J18,Assumptions!$A$5:$C$7,3,FALSE)/IF(VLOOKUP(J18,Assumptions!$A$5:$C$7,2,FALSE)=0,P18,VLOOKUP(J18,Assumptions!$A$5:$C$7,2,FALSE)),""))</f>
        <v/>
      </c>
      <c r="R18" s="14">
        <f>IF(OR(E18="",E18&lt;=0,E18&gt;Assumptions!$B$10,F18="",G18="",H18="",I18="",J18="",L18="Void",M18="",N18="",O18="",P18="",F18&lt;Assumptions!$B$12,G18&gt;Assumptions!$B$13,H18&lt;Assumptions!$B$12,I18&gt;Assumptions!$B$13,G18-F18+1&gt;Assumptions!$B$11,MONTH(F18)&lt;&gt;MONTH(G18),YEAR(F18)&lt;&gt;YEAR(G18)),"",IFERROR(ROUND(IF(AND(M18=F18,N18=G18),E18,MIN(E18,Q18*O18)),Assumptions!$B$14),""))</f>
        <v/>
      </c>
      <c r="S18" s="11">
        <f>IF(A18="","",IF(OR(B18="",C18="",D18="",E18="",F18="",G18="",H18="",I18="",J18="",K18="",L18=""),"Check required inputs",IF(L18="Void","Void",IF(OR(E18&lt;=0,E18&gt;Assumptions!$B$10),"Check monthly rent",IF(OR(F18&lt;Assumptions!$B$12,G18&gt;Assumptions!$B$13,H18&lt;Assumptions!$B$12,I18&gt;Assumptions!$B$13),"Check date limits",IF(G18&lt;F18,"Check period dates",IF(I18&lt;H18,"Check occupancy dates",IF(OR(G18-F18+1&gt;Assumptions!$B$11,MONTH(F18)&lt;&gt;MONTH(G18),YEAR(F18)&lt;&gt;YEAR(G18)),"Check one-month period",IF(OR(H18&gt;G18,I18&lt;F18),"No overlap","Ready")))))))))</f>
        <v/>
      </c>
    </row>
    <row r="19">
      <c r="A19" s="19" t="n"/>
      <c r="B19" s="19" t="n"/>
      <c r="C19" s="19" t="n"/>
      <c r="D19" s="19" t="n"/>
      <c r="E19" s="20" t="n"/>
      <c r="F19" s="33" t="n"/>
      <c r="G19" s="33" t="n"/>
      <c r="H19" s="33" t="n"/>
      <c r="I19" s="33" t="n"/>
      <c r="J19" s="22" t="n"/>
      <c r="K19" s="22" t="n"/>
      <c r="L19" s="22" t="n"/>
      <c r="M19" s="34">
        <f>IF(OR(F19="",G19="",H19="",I19="",G19&lt;F19,I19&lt;H19),"",MAX(F19,H19))</f>
        <v/>
      </c>
      <c r="N19" s="34">
        <f>IF(OR(F19="",G19="",H19="",I19="",G19&lt;F19,I19&lt;H19),"",MIN(G19,I19))</f>
        <v/>
      </c>
      <c r="O19" s="8">
        <f>IF(OR(M19="",N19="",N19&lt;M19),"",N19-M19+1)</f>
        <v/>
      </c>
      <c r="P19" s="8">
        <f>IF(OR(F19="",G19="",G19&lt;F19),"",G19-F19+1)</f>
        <v/>
      </c>
      <c r="Q19" s="9">
        <f>IF(OR(E19="",E19&lt;=0,J19="",P19="",P19&lt;=0),"",IFERROR(E19*VLOOKUP(J19,Assumptions!$A$5:$C$7,3,FALSE)/IF(VLOOKUP(J19,Assumptions!$A$5:$C$7,2,FALSE)=0,P19,VLOOKUP(J19,Assumptions!$A$5:$C$7,2,FALSE)),""))</f>
        <v/>
      </c>
      <c r="R19" s="9">
        <f>IF(OR(E19="",E19&lt;=0,E19&gt;Assumptions!$B$10,F19="",G19="",H19="",I19="",J19="",L19="Void",M19="",N19="",O19="",P19="",F19&lt;Assumptions!$B$12,G19&gt;Assumptions!$B$13,H19&lt;Assumptions!$B$12,I19&gt;Assumptions!$B$13,G19-F19+1&gt;Assumptions!$B$11,MONTH(F19)&lt;&gt;MONTH(G19),YEAR(F19)&lt;&gt;YEAR(G19)),"",IFERROR(ROUND(IF(AND(M19=F19,N19=G19),E19,MIN(E19,Q19*O19)),Assumptions!$B$14),""))</f>
        <v/>
      </c>
      <c r="S19" s="6">
        <f>IF(A19="","",IF(OR(B19="",C19="",D19="",E19="",F19="",G19="",H19="",I19="",J19="",K19="",L19=""),"Check required inputs",IF(L19="Void","Void",IF(OR(E19&lt;=0,E19&gt;Assumptions!$B$10),"Check monthly rent",IF(OR(F19&lt;Assumptions!$B$12,G19&gt;Assumptions!$B$13,H19&lt;Assumptions!$B$12,I19&gt;Assumptions!$B$13),"Check date limits",IF(G19&lt;F19,"Check period dates",IF(I19&lt;H19,"Check occupancy dates",IF(OR(G19-F19+1&gt;Assumptions!$B$11,MONTH(F19)&lt;&gt;MONTH(G19),YEAR(F19)&lt;&gt;YEAR(G19)),"Check one-month period",IF(OR(H19&gt;G19,I19&lt;F19),"No overlap","Ready")))))))))</f>
        <v/>
      </c>
    </row>
    <row r="20">
      <c r="A20" s="19" t="n"/>
      <c r="B20" s="19" t="n"/>
      <c r="C20" s="19" t="n"/>
      <c r="D20" s="19" t="n"/>
      <c r="E20" s="20" t="n"/>
      <c r="F20" s="33" t="n"/>
      <c r="G20" s="33" t="n"/>
      <c r="H20" s="33" t="n"/>
      <c r="I20" s="33" t="n"/>
      <c r="J20" s="22" t="n"/>
      <c r="K20" s="22" t="n"/>
      <c r="L20" s="22" t="n"/>
      <c r="M20" s="35">
        <f>IF(OR(F20="",G20="",H20="",I20="",G20&lt;F20,I20&lt;H20),"",MAX(F20,H20))</f>
        <v/>
      </c>
      <c r="N20" s="35">
        <f>IF(OR(F20="",G20="",H20="",I20="",G20&lt;F20,I20&lt;H20),"",MIN(G20,I20))</f>
        <v/>
      </c>
      <c r="O20" s="13">
        <f>IF(OR(M20="",N20="",N20&lt;M20),"",N20-M20+1)</f>
        <v/>
      </c>
      <c r="P20" s="13">
        <f>IF(OR(F20="",G20="",G20&lt;F20),"",G20-F20+1)</f>
        <v/>
      </c>
      <c r="Q20" s="14">
        <f>IF(OR(E20="",E20&lt;=0,J20="",P20="",P20&lt;=0),"",IFERROR(E20*VLOOKUP(J20,Assumptions!$A$5:$C$7,3,FALSE)/IF(VLOOKUP(J20,Assumptions!$A$5:$C$7,2,FALSE)=0,P20,VLOOKUP(J20,Assumptions!$A$5:$C$7,2,FALSE)),""))</f>
        <v/>
      </c>
      <c r="R20" s="14">
        <f>IF(OR(E20="",E20&lt;=0,E20&gt;Assumptions!$B$10,F20="",G20="",H20="",I20="",J20="",L20="Void",M20="",N20="",O20="",P20="",F20&lt;Assumptions!$B$12,G20&gt;Assumptions!$B$13,H20&lt;Assumptions!$B$12,I20&gt;Assumptions!$B$13,G20-F20+1&gt;Assumptions!$B$11,MONTH(F20)&lt;&gt;MONTH(G20),YEAR(F20)&lt;&gt;YEAR(G20)),"",IFERROR(ROUND(IF(AND(M20=F20,N20=G20),E20,MIN(E20,Q20*O20)),Assumptions!$B$14),""))</f>
        <v/>
      </c>
      <c r="S20" s="11">
        <f>IF(A20="","",IF(OR(B20="",C20="",D20="",E20="",F20="",G20="",H20="",I20="",J20="",K20="",L20=""),"Check required inputs",IF(L20="Void","Void",IF(OR(E20&lt;=0,E20&gt;Assumptions!$B$10),"Check monthly rent",IF(OR(F20&lt;Assumptions!$B$12,G20&gt;Assumptions!$B$13,H20&lt;Assumptions!$B$12,I20&gt;Assumptions!$B$13),"Check date limits",IF(G20&lt;F20,"Check period dates",IF(I20&lt;H20,"Check occupancy dates",IF(OR(G20-F20+1&gt;Assumptions!$B$11,MONTH(F20)&lt;&gt;MONTH(G20),YEAR(F20)&lt;&gt;YEAR(G20)),"Check one-month period",IF(OR(H20&gt;G20,I20&lt;F20),"No overlap","Ready")))))))))</f>
        <v/>
      </c>
    </row>
    <row r="21">
      <c r="A21" s="19" t="n"/>
      <c r="B21" s="19" t="n"/>
      <c r="C21" s="19" t="n"/>
      <c r="D21" s="19" t="n"/>
      <c r="E21" s="20" t="n"/>
      <c r="F21" s="33" t="n"/>
      <c r="G21" s="33" t="n"/>
      <c r="H21" s="33" t="n"/>
      <c r="I21" s="33" t="n"/>
      <c r="J21" s="22" t="n"/>
      <c r="K21" s="22" t="n"/>
      <c r="L21" s="22" t="n"/>
      <c r="M21" s="34">
        <f>IF(OR(F21="",G21="",H21="",I21="",G21&lt;F21,I21&lt;H21),"",MAX(F21,H21))</f>
        <v/>
      </c>
      <c r="N21" s="34">
        <f>IF(OR(F21="",G21="",H21="",I21="",G21&lt;F21,I21&lt;H21),"",MIN(G21,I21))</f>
        <v/>
      </c>
      <c r="O21" s="8">
        <f>IF(OR(M21="",N21="",N21&lt;M21),"",N21-M21+1)</f>
        <v/>
      </c>
      <c r="P21" s="8">
        <f>IF(OR(F21="",G21="",G21&lt;F21),"",G21-F21+1)</f>
        <v/>
      </c>
      <c r="Q21" s="9">
        <f>IF(OR(E21="",E21&lt;=0,J21="",P21="",P21&lt;=0),"",IFERROR(E21*VLOOKUP(J21,Assumptions!$A$5:$C$7,3,FALSE)/IF(VLOOKUP(J21,Assumptions!$A$5:$C$7,2,FALSE)=0,P21,VLOOKUP(J21,Assumptions!$A$5:$C$7,2,FALSE)),""))</f>
        <v/>
      </c>
      <c r="R21" s="9">
        <f>IF(OR(E21="",E21&lt;=0,E21&gt;Assumptions!$B$10,F21="",G21="",H21="",I21="",J21="",L21="Void",M21="",N21="",O21="",P21="",F21&lt;Assumptions!$B$12,G21&gt;Assumptions!$B$13,H21&lt;Assumptions!$B$12,I21&gt;Assumptions!$B$13,G21-F21+1&gt;Assumptions!$B$11,MONTH(F21)&lt;&gt;MONTH(G21),YEAR(F21)&lt;&gt;YEAR(G21)),"",IFERROR(ROUND(IF(AND(M21=F21,N21=G21),E21,MIN(E21,Q21*O21)),Assumptions!$B$14),""))</f>
        <v/>
      </c>
      <c r="S21" s="6">
        <f>IF(A21="","",IF(OR(B21="",C21="",D21="",E21="",F21="",G21="",H21="",I21="",J21="",K21="",L21=""),"Check required inputs",IF(L21="Void","Void",IF(OR(E21&lt;=0,E21&gt;Assumptions!$B$10),"Check monthly rent",IF(OR(F21&lt;Assumptions!$B$12,G21&gt;Assumptions!$B$13,H21&lt;Assumptions!$B$12,I21&gt;Assumptions!$B$13),"Check date limits",IF(G21&lt;F21,"Check period dates",IF(I21&lt;H21,"Check occupancy dates",IF(OR(G21-F21+1&gt;Assumptions!$B$11,MONTH(F21)&lt;&gt;MONTH(G21),YEAR(F21)&lt;&gt;YEAR(G21)),"Check one-month period",IF(OR(H21&gt;G21,I21&lt;F21),"No overlap","Ready")))))))))</f>
        <v/>
      </c>
    </row>
    <row r="22">
      <c r="A22" s="19" t="n"/>
      <c r="B22" s="19" t="n"/>
      <c r="C22" s="19" t="n"/>
      <c r="D22" s="19" t="n"/>
      <c r="E22" s="20" t="n"/>
      <c r="F22" s="33" t="n"/>
      <c r="G22" s="33" t="n"/>
      <c r="H22" s="33" t="n"/>
      <c r="I22" s="33" t="n"/>
      <c r="J22" s="22" t="n"/>
      <c r="K22" s="22" t="n"/>
      <c r="L22" s="22" t="n"/>
      <c r="M22" s="35">
        <f>IF(OR(F22="",G22="",H22="",I22="",G22&lt;F22,I22&lt;H22),"",MAX(F22,H22))</f>
        <v/>
      </c>
      <c r="N22" s="35">
        <f>IF(OR(F22="",G22="",H22="",I22="",G22&lt;F22,I22&lt;H22),"",MIN(G22,I22))</f>
        <v/>
      </c>
      <c r="O22" s="13">
        <f>IF(OR(M22="",N22="",N22&lt;M22),"",N22-M22+1)</f>
        <v/>
      </c>
      <c r="P22" s="13">
        <f>IF(OR(F22="",G22="",G22&lt;F22),"",G22-F22+1)</f>
        <v/>
      </c>
      <c r="Q22" s="14">
        <f>IF(OR(E22="",E22&lt;=0,J22="",P22="",P22&lt;=0),"",IFERROR(E22*VLOOKUP(J22,Assumptions!$A$5:$C$7,3,FALSE)/IF(VLOOKUP(J22,Assumptions!$A$5:$C$7,2,FALSE)=0,P22,VLOOKUP(J22,Assumptions!$A$5:$C$7,2,FALSE)),""))</f>
        <v/>
      </c>
      <c r="R22" s="14">
        <f>IF(OR(E22="",E22&lt;=0,E22&gt;Assumptions!$B$10,F22="",G22="",H22="",I22="",J22="",L22="Void",M22="",N22="",O22="",P22="",F22&lt;Assumptions!$B$12,G22&gt;Assumptions!$B$13,H22&lt;Assumptions!$B$12,I22&gt;Assumptions!$B$13,G22-F22+1&gt;Assumptions!$B$11,MONTH(F22)&lt;&gt;MONTH(G22),YEAR(F22)&lt;&gt;YEAR(G22)),"",IFERROR(ROUND(IF(AND(M22=F22,N22=G22),E22,MIN(E22,Q22*O22)),Assumptions!$B$14),""))</f>
        <v/>
      </c>
      <c r="S22" s="11">
        <f>IF(A22="","",IF(OR(B22="",C22="",D22="",E22="",F22="",G22="",H22="",I22="",J22="",K22="",L22=""),"Check required inputs",IF(L22="Void","Void",IF(OR(E22&lt;=0,E22&gt;Assumptions!$B$10),"Check monthly rent",IF(OR(F22&lt;Assumptions!$B$12,G22&gt;Assumptions!$B$13,H22&lt;Assumptions!$B$12,I22&gt;Assumptions!$B$13),"Check date limits",IF(G22&lt;F22,"Check period dates",IF(I22&lt;H22,"Check occupancy dates",IF(OR(G22-F22+1&gt;Assumptions!$B$11,MONTH(F22)&lt;&gt;MONTH(G22),YEAR(F22)&lt;&gt;YEAR(G22)),"Check one-month period",IF(OR(H22&gt;G22,I22&lt;F22),"No overlap","Ready")))))))))</f>
        <v/>
      </c>
    </row>
    <row r="23">
      <c r="A23" s="19" t="n"/>
      <c r="B23" s="19" t="n"/>
      <c r="C23" s="19" t="n"/>
      <c r="D23" s="19" t="n"/>
      <c r="E23" s="20" t="n"/>
      <c r="F23" s="33" t="n"/>
      <c r="G23" s="33" t="n"/>
      <c r="H23" s="33" t="n"/>
      <c r="I23" s="33" t="n"/>
      <c r="J23" s="22" t="n"/>
      <c r="K23" s="22" t="n"/>
      <c r="L23" s="22" t="n"/>
      <c r="M23" s="34">
        <f>IF(OR(F23="",G23="",H23="",I23="",G23&lt;F23,I23&lt;H23),"",MAX(F23,H23))</f>
        <v/>
      </c>
      <c r="N23" s="34">
        <f>IF(OR(F23="",G23="",H23="",I23="",G23&lt;F23,I23&lt;H23),"",MIN(G23,I23))</f>
        <v/>
      </c>
      <c r="O23" s="8">
        <f>IF(OR(M23="",N23="",N23&lt;M23),"",N23-M23+1)</f>
        <v/>
      </c>
      <c r="P23" s="8">
        <f>IF(OR(F23="",G23="",G23&lt;F23),"",G23-F23+1)</f>
        <v/>
      </c>
      <c r="Q23" s="9">
        <f>IF(OR(E23="",E23&lt;=0,J23="",P23="",P23&lt;=0),"",IFERROR(E23*VLOOKUP(J23,Assumptions!$A$5:$C$7,3,FALSE)/IF(VLOOKUP(J23,Assumptions!$A$5:$C$7,2,FALSE)=0,P23,VLOOKUP(J23,Assumptions!$A$5:$C$7,2,FALSE)),""))</f>
        <v/>
      </c>
      <c r="R23" s="9">
        <f>IF(OR(E23="",E23&lt;=0,E23&gt;Assumptions!$B$10,F23="",G23="",H23="",I23="",J23="",L23="Void",M23="",N23="",O23="",P23="",F23&lt;Assumptions!$B$12,G23&gt;Assumptions!$B$13,H23&lt;Assumptions!$B$12,I23&gt;Assumptions!$B$13,G23-F23+1&gt;Assumptions!$B$11,MONTH(F23)&lt;&gt;MONTH(G23),YEAR(F23)&lt;&gt;YEAR(G23)),"",IFERROR(ROUND(IF(AND(M23=F23,N23=G23),E23,MIN(E23,Q23*O23)),Assumptions!$B$14),""))</f>
        <v/>
      </c>
      <c r="S23" s="6">
        <f>IF(A23="","",IF(OR(B23="",C23="",D23="",E23="",F23="",G23="",H23="",I23="",J23="",K23="",L23=""),"Check required inputs",IF(L23="Void","Void",IF(OR(E23&lt;=0,E23&gt;Assumptions!$B$10),"Check monthly rent",IF(OR(F23&lt;Assumptions!$B$12,G23&gt;Assumptions!$B$13,H23&lt;Assumptions!$B$12,I23&gt;Assumptions!$B$13),"Check date limits",IF(G23&lt;F23,"Check period dates",IF(I23&lt;H23,"Check occupancy dates",IF(OR(G23-F23+1&gt;Assumptions!$B$11,MONTH(F23)&lt;&gt;MONTH(G23),YEAR(F23)&lt;&gt;YEAR(G23)),"Check one-month period",IF(OR(H23&gt;G23,I23&lt;F23),"No overlap","Ready")))))))))</f>
        <v/>
      </c>
    </row>
    <row r="24">
      <c r="A24" s="19" t="n"/>
      <c r="B24" s="19" t="n"/>
      <c r="C24" s="19" t="n"/>
      <c r="D24" s="19" t="n"/>
      <c r="E24" s="20" t="n"/>
      <c r="F24" s="33" t="n"/>
      <c r="G24" s="33" t="n"/>
      <c r="H24" s="33" t="n"/>
      <c r="I24" s="33" t="n"/>
      <c r="J24" s="22" t="n"/>
      <c r="K24" s="22" t="n"/>
      <c r="L24" s="22" t="n"/>
      <c r="M24" s="35">
        <f>IF(OR(F24="",G24="",H24="",I24="",G24&lt;F24,I24&lt;H24),"",MAX(F24,H24))</f>
        <v/>
      </c>
      <c r="N24" s="35">
        <f>IF(OR(F24="",G24="",H24="",I24="",G24&lt;F24,I24&lt;H24),"",MIN(G24,I24))</f>
        <v/>
      </c>
      <c r="O24" s="13">
        <f>IF(OR(M24="",N24="",N24&lt;M24),"",N24-M24+1)</f>
        <v/>
      </c>
      <c r="P24" s="13">
        <f>IF(OR(F24="",G24="",G24&lt;F24),"",G24-F24+1)</f>
        <v/>
      </c>
      <c r="Q24" s="14">
        <f>IF(OR(E24="",E24&lt;=0,J24="",P24="",P24&lt;=0),"",IFERROR(E24*VLOOKUP(J24,Assumptions!$A$5:$C$7,3,FALSE)/IF(VLOOKUP(J24,Assumptions!$A$5:$C$7,2,FALSE)=0,P24,VLOOKUP(J24,Assumptions!$A$5:$C$7,2,FALSE)),""))</f>
        <v/>
      </c>
      <c r="R24" s="14">
        <f>IF(OR(E24="",E24&lt;=0,E24&gt;Assumptions!$B$10,F24="",G24="",H24="",I24="",J24="",L24="Void",M24="",N24="",O24="",P24="",F24&lt;Assumptions!$B$12,G24&gt;Assumptions!$B$13,H24&lt;Assumptions!$B$12,I24&gt;Assumptions!$B$13,G24-F24+1&gt;Assumptions!$B$11,MONTH(F24)&lt;&gt;MONTH(G24),YEAR(F24)&lt;&gt;YEAR(G24)),"",IFERROR(ROUND(IF(AND(M24=F24,N24=G24),E24,MIN(E24,Q24*O24)),Assumptions!$B$14),""))</f>
        <v/>
      </c>
      <c r="S24" s="11">
        <f>IF(A24="","",IF(OR(B24="",C24="",D24="",E24="",F24="",G24="",H24="",I24="",J24="",K24="",L24=""),"Check required inputs",IF(L24="Void","Void",IF(OR(E24&lt;=0,E24&gt;Assumptions!$B$10),"Check monthly rent",IF(OR(F24&lt;Assumptions!$B$12,G24&gt;Assumptions!$B$13,H24&lt;Assumptions!$B$12,I24&gt;Assumptions!$B$13),"Check date limits",IF(G24&lt;F24,"Check period dates",IF(I24&lt;H24,"Check occupancy dates",IF(OR(G24-F24+1&gt;Assumptions!$B$11,MONTH(F24)&lt;&gt;MONTH(G24),YEAR(F24)&lt;&gt;YEAR(G24)),"Check one-month period",IF(OR(H24&gt;G24,I24&lt;F24),"No overlap","Ready")))))))))</f>
        <v/>
      </c>
    </row>
    <row r="25">
      <c r="A25" s="19" t="n"/>
      <c r="B25" s="19" t="n"/>
      <c r="C25" s="19" t="n"/>
      <c r="D25" s="19" t="n"/>
      <c r="E25" s="20" t="n"/>
      <c r="F25" s="33" t="n"/>
      <c r="G25" s="33" t="n"/>
      <c r="H25" s="33" t="n"/>
      <c r="I25" s="33" t="n"/>
      <c r="J25" s="22" t="n"/>
      <c r="K25" s="22" t="n"/>
      <c r="L25" s="22" t="n"/>
      <c r="M25" s="34">
        <f>IF(OR(F25="",G25="",H25="",I25="",G25&lt;F25,I25&lt;H25),"",MAX(F25,H25))</f>
        <v/>
      </c>
      <c r="N25" s="34">
        <f>IF(OR(F25="",G25="",H25="",I25="",G25&lt;F25,I25&lt;H25),"",MIN(G25,I25))</f>
        <v/>
      </c>
      <c r="O25" s="8">
        <f>IF(OR(M25="",N25="",N25&lt;M25),"",N25-M25+1)</f>
        <v/>
      </c>
      <c r="P25" s="8">
        <f>IF(OR(F25="",G25="",G25&lt;F25),"",G25-F25+1)</f>
        <v/>
      </c>
      <c r="Q25" s="9">
        <f>IF(OR(E25="",E25&lt;=0,J25="",P25="",P25&lt;=0),"",IFERROR(E25*VLOOKUP(J25,Assumptions!$A$5:$C$7,3,FALSE)/IF(VLOOKUP(J25,Assumptions!$A$5:$C$7,2,FALSE)=0,P25,VLOOKUP(J25,Assumptions!$A$5:$C$7,2,FALSE)),""))</f>
        <v/>
      </c>
      <c r="R25" s="9">
        <f>IF(OR(E25="",E25&lt;=0,E25&gt;Assumptions!$B$10,F25="",G25="",H25="",I25="",J25="",L25="Void",M25="",N25="",O25="",P25="",F25&lt;Assumptions!$B$12,G25&gt;Assumptions!$B$13,H25&lt;Assumptions!$B$12,I25&gt;Assumptions!$B$13,G25-F25+1&gt;Assumptions!$B$11,MONTH(F25)&lt;&gt;MONTH(G25),YEAR(F25)&lt;&gt;YEAR(G25)),"",IFERROR(ROUND(IF(AND(M25=F25,N25=G25),E25,MIN(E25,Q25*O25)),Assumptions!$B$14),""))</f>
        <v/>
      </c>
      <c r="S25" s="6">
        <f>IF(A25="","",IF(OR(B25="",C25="",D25="",E25="",F25="",G25="",H25="",I25="",J25="",K25="",L25=""),"Check required inputs",IF(L25="Void","Void",IF(OR(E25&lt;=0,E25&gt;Assumptions!$B$10),"Check monthly rent",IF(OR(F25&lt;Assumptions!$B$12,G25&gt;Assumptions!$B$13,H25&lt;Assumptions!$B$12,I25&gt;Assumptions!$B$13),"Check date limits",IF(G25&lt;F25,"Check period dates",IF(I25&lt;H25,"Check occupancy dates",IF(OR(G25-F25+1&gt;Assumptions!$B$11,MONTH(F25)&lt;&gt;MONTH(G25),YEAR(F25)&lt;&gt;YEAR(G25)),"Check one-month period",IF(OR(H25&gt;G25,I25&lt;F25),"No overlap","Ready")))))))))</f>
        <v/>
      </c>
    </row>
    <row r="26">
      <c r="A26" s="19" t="n"/>
      <c r="B26" s="19" t="n"/>
      <c r="C26" s="19" t="n"/>
      <c r="D26" s="19" t="n"/>
      <c r="E26" s="20" t="n"/>
      <c r="F26" s="33" t="n"/>
      <c r="G26" s="33" t="n"/>
      <c r="H26" s="33" t="n"/>
      <c r="I26" s="33" t="n"/>
      <c r="J26" s="22" t="n"/>
      <c r="K26" s="22" t="n"/>
      <c r="L26" s="22" t="n"/>
      <c r="M26" s="35">
        <f>IF(OR(F26="",G26="",H26="",I26="",G26&lt;F26,I26&lt;H26),"",MAX(F26,H26))</f>
        <v/>
      </c>
      <c r="N26" s="35">
        <f>IF(OR(F26="",G26="",H26="",I26="",G26&lt;F26,I26&lt;H26),"",MIN(G26,I26))</f>
        <v/>
      </c>
      <c r="O26" s="13">
        <f>IF(OR(M26="",N26="",N26&lt;M26),"",N26-M26+1)</f>
        <v/>
      </c>
      <c r="P26" s="13">
        <f>IF(OR(F26="",G26="",G26&lt;F26),"",G26-F26+1)</f>
        <v/>
      </c>
      <c r="Q26" s="14">
        <f>IF(OR(E26="",E26&lt;=0,J26="",P26="",P26&lt;=0),"",IFERROR(E26*VLOOKUP(J26,Assumptions!$A$5:$C$7,3,FALSE)/IF(VLOOKUP(J26,Assumptions!$A$5:$C$7,2,FALSE)=0,P26,VLOOKUP(J26,Assumptions!$A$5:$C$7,2,FALSE)),""))</f>
        <v/>
      </c>
      <c r="R26" s="14">
        <f>IF(OR(E26="",E26&lt;=0,E26&gt;Assumptions!$B$10,F26="",G26="",H26="",I26="",J26="",L26="Void",M26="",N26="",O26="",P26="",F26&lt;Assumptions!$B$12,G26&gt;Assumptions!$B$13,H26&lt;Assumptions!$B$12,I26&gt;Assumptions!$B$13,G26-F26+1&gt;Assumptions!$B$11,MONTH(F26)&lt;&gt;MONTH(G26),YEAR(F26)&lt;&gt;YEAR(G26)),"",IFERROR(ROUND(IF(AND(M26=F26,N26=G26),E26,MIN(E26,Q26*O26)),Assumptions!$B$14),""))</f>
        <v/>
      </c>
      <c r="S26" s="11">
        <f>IF(A26="","",IF(OR(B26="",C26="",D26="",E26="",F26="",G26="",H26="",I26="",J26="",K26="",L26=""),"Check required inputs",IF(L26="Void","Void",IF(OR(E26&lt;=0,E26&gt;Assumptions!$B$10),"Check monthly rent",IF(OR(F26&lt;Assumptions!$B$12,G26&gt;Assumptions!$B$13,H26&lt;Assumptions!$B$12,I26&gt;Assumptions!$B$13),"Check date limits",IF(G26&lt;F26,"Check period dates",IF(I26&lt;H26,"Check occupancy dates",IF(OR(G26-F26+1&gt;Assumptions!$B$11,MONTH(F26)&lt;&gt;MONTH(G26),YEAR(F26)&lt;&gt;YEAR(G26)),"Check one-month period",IF(OR(H26&gt;G26,I26&lt;F26),"No overlap","Ready")))))))))</f>
        <v/>
      </c>
    </row>
    <row r="27">
      <c r="A27" s="19" t="n"/>
      <c r="B27" s="19" t="n"/>
      <c r="C27" s="19" t="n"/>
      <c r="D27" s="19" t="n"/>
      <c r="E27" s="20" t="n"/>
      <c r="F27" s="33" t="n"/>
      <c r="G27" s="33" t="n"/>
      <c r="H27" s="33" t="n"/>
      <c r="I27" s="33" t="n"/>
      <c r="J27" s="22" t="n"/>
      <c r="K27" s="22" t="n"/>
      <c r="L27" s="22" t="n"/>
      <c r="M27" s="34">
        <f>IF(OR(F27="",G27="",H27="",I27="",G27&lt;F27,I27&lt;H27),"",MAX(F27,H27))</f>
        <v/>
      </c>
      <c r="N27" s="34">
        <f>IF(OR(F27="",G27="",H27="",I27="",G27&lt;F27,I27&lt;H27),"",MIN(G27,I27))</f>
        <v/>
      </c>
      <c r="O27" s="8">
        <f>IF(OR(M27="",N27="",N27&lt;M27),"",N27-M27+1)</f>
        <v/>
      </c>
      <c r="P27" s="8">
        <f>IF(OR(F27="",G27="",G27&lt;F27),"",G27-F27+1)</f>
        <v/>
      </c>
      <c r="Q27" s="9">
        <f>IF(OR(E27="",E27&lt;=0,J27="",P27="",P27&lt;=0),"",IFERROR(E27*VLOOKUP(J27,Assumptions!$A$5:$C$7,3,FALSE)/IF(VLOOKUP(J27,Assumptions!$A$5:$C$7,2,FALSE)=0,P27,VLOOKUP(J27,Assumptions!$A$5:$C$7,2,FALSE)),""))</f>
        <v/>
      </c>
      <c r="R27" s="9">
        <f>IF(OR(E27="",E27&lt;=0,E27&gt;Assumptions!$B$10,F27="",G27="",H27="",I27="",J27="",L27="Void",M27="",N27="",O27="",P27="",F27&lt;Assumptions!$B$12,G27&gt;Assumptions!$B$13,H27&lt;Assumptions!$B$12,I27&gt;Assumptions!$B$13,G27-F27+1&gt;Assumptions!$B$11,MONTH(F27)&lt;&gt;MONTH(G27),YEAR(F27)&lt;&gt;YEAR(G27)),"",IFERROR(ROUND(IF(AND(M27=F27,N27=G27),E27,MIN(E27,Q27*O27)),Assumptions!$B$14),""))</f>
        <v/>
      </c>
      <c r="S27" s="6">
        <f>IF(A27="","",IF(OR(B27="",C27="",D27="",E27="",F27="",G27="",H27="",I27="",J27="",K27="",L27=""),"Check required inputs",IF(L27="Void","Void",IF(OR(E27&lt;=0,E27&gt;Assumptions!$B$10),"Check monthly rent",IF(OR(F27&lt;Assumptions!$B$12,G27&gt;Assumptions!$B$13,H27&lt;Assumptions!$B$12,I27&gt;Assumptions!$B$13),"Check date limits",IF(G27&lt;F27,"Check period dates",IF(I27&lt;H27,"Check occupancy dates",IF(OR(G27-F27+1&gt;Assumptions!$B$11,MONTH(F27)&lt;&gt;MONTH(G27),YEAR(F27)&lt;&gt;YEAR(G27)),"Check one-month period",IF(OR(H27&gt;G27,I27&lt;F27),"No overlap","Ready")))))))))</f>
        <v/>
      </c>
    </row>
    <row r="28">
      <c r="A28" s="19" t="n"/>
      <c r="B28" s="19" t="n"/>
      <c r="C28" s="19" t="n"/>
      <c r="D28" s="19" t="n"/>
      <c r="E28" s="20" t="n"/>
      <c r="F28" s="33" t="n"/>
      <c r="G28" s="33" t="n"/>
      <c r="H28" s="33" t="n"/>
      <c r="I28" s="33" t="n"/>
      <c r="J28" s="22" t="n"/>
      <c r="K28" s="22" t="n"/>
      <c r="L28" s="22" t="n"/>
      <c r="M28" s="35">
        <f>IF(OR(F28="",G28="",H28="",I28="",G28&lt;F28,I28&lt;H28),"",MAX(F28,H28))</f>
        <v/>
      </c>
      <c r="N28" s="35">
        <f>IF(OR(F28="",G28="",H28="",I28="",G28&lt;F28,I28&lt;H28),"",MIN(G28,I28))</f>
        <v/>
      </c>
      <c r="O28" s="13">
        <f>IF(OR(M28="",N28="",N28&lt;M28),"",N28-M28+1)</f>
        <v/>
      </c>
      <c r="P28" s="13">
        <f>IF(OR(F28="",G28="",G28&lt;F28),"",G28-F28+1)</f>
        <v/>
      </c>
      <c r="Q28" s="14">
        <f>IF(OR(E28="",E28&lt;=0,J28="",P28="",P28&lt;=0),"",IFERROR(E28*VLOOKUP(J28,Assumptions!$A$5:$C$7,3,FALSE)/IF(VLOOKUP(J28,Assumptions!$A$5:$C$7,2,FALSE)=0,P28,VLOOKUP(J28,Assumptions!$A$5:$C$7,2,FALSE)),""))</f>
        <v/>
      </c>
      <c r="R28" s="14">
        <f>IF(OR(E28="",E28&lt;=0,E28&gt;Assumptions!$B$10,F28="",G28="",H28="",I28="",J28="",L28="Void",M28="",N28="",O28="",P28="",F28&lt;Assumptions!$B$12,G28&gt;Assumptions!$B$13,H28&lt;Assumptions!$B$12,I28&gt;Assumptions!$B$13,G28-F28+1&gt;Assumptions!$B$11,MONTH(F28)&lt;&gt;MONTH(G28),YEAR(F28)&lt;&gt;YEAR(G28)),"",IFERROR(ROUND(IF(AND(M28=F28,N28=G28),E28,MIN(E28,Q28*O28)),Assumptions!$B$14),""))</f>
        <v/>
      </c>
      <c r="S28" s="11">
        <f>IF(A28="","",IF(OR(B28="",C28="",D28="",E28="",F28="",G28="",H28="",I28="",J28="",K28="",L28=""),"Check required inputs",IF(L28="Void","Void",IF(OR(E28&lt;=0,E28&gt;Assumptions!$B$10),"Check monthly rent",IF(OR(F28&lt;Assumptions!$B$12,G28&gt;Assumptions!$B$13,H28&lt;Assumptions!$B$12,I28&gt;Assumptions!$B$13),"Check date limits",IF(G28&lt;F28,"Check period dates",IF(I28&lt;H28,"Check occupancy dates",IF(OR(G28-F28+1&gt;Assumptions!$B$11,MONTH(F28)&lt;&gt;MONTH(G28),YEAR(F28)&lt;&gt;YEAR(G28)),"Check one-month period",IF(OR(H28&gt;G28,I28&lt;F28),"No overlap","Ready")))))))))</f>
        <v/>
      </c>
    </row>
    <row r="29">
      <c r="A29" s="19" t="n"/>
      <c r="B29" s="19" t="n"/>
      <c r="C29" s="19" t="n"/>
      <c r="D29" s="19" t="n"/>
      <c r="E29" s="20" t="n"/>
      <c r="F29" s="33" t="n"/>
      <c r="G29" s="33" t="n"/>
      <c r="H29" s="33" t="n"/>
      <c r="I29" s="33" t="n"/>
      <c r="J29" s="22" t="n"/>
      <c r="K29" s="22" t="n"/>
      <c r="L29" s="22" t="n"/>
      <c r="M29" s="34">
        <f>IF(OR(F29="",G29="",H29="",I29="",G29&lt;F29,I29&lt;H29),"",MAX(F29,H29))</f>
        <v/>
      </c>
      <c r="N29" s="34">
        <f>IF(OR(F29="",G29="",H29="",I29="",G29&lt;F29,I29&lt;H29),"",MIN(G29,I29))</f>
        <v/>
      </c>
      <c r="O29" s="8">
        <f>IF(OR(M29="",N29="",N29&lt;M29),"",N29-M29+1)</f>
        <v/>
      </c>
      <c r="P29" s="8">
        <f>IF(OR(F29="",G29="",G29&lt;F29),"",G29-F29+1)</f>
        <v/>
      </c>
      <c r="Q29" s="9">
        <f>IF(OR(E29="",E29&lt;=0,J29="",P29="",P29&lt;=0),"",IFERROR(E29*VLOOKUP(J29,Assumptions!$A$5:$C$7,3,FALSE)/IF(VLOOKUP(J29,Assumptions!$A$5:$C$7,2,FALSE)=0,P29,VLOOKUP(J29,Assumptions!$A$5:$C$7,2,FALSE)),""))</f>
        <v/>
      </c>
      <c r="R29" s="9">
        <f>IF(OR(E29="",E29&lt;=0,E29&gt;Assumptions!$B$10,F29="",G29="",H29="",I29="",J29="",L29="Void",M29="",N29="",O29="",P29="",F29&lt;Assumptions!$B$12,G29&gt;Assumptions!$B$13,H29&lt;Assumptions!$B$12,I29&gt;Assumptions!$B$13,G29-F29+1&gt;Assumptions!$B$11,MONTH(F29)&lt;&gt;MONTH(G29),YEAR(F29)&lt;&gt;YEAR(G29)),"",IFERROR(ROUND(IF(AND(M29=F29,N29=G29),E29,MIN(E29,Q29*O29)),Assumptions!$B$14),""))</f>
        <v/>
      </c>
      <c r="S29" s="6">
        <f>IF(A29="","",IF(OR(B29="",C29="",D29="",E29="",F29="",G29="",H29="",I29="",J29="",K29="",L29=""),"Check required inputs",IF(L29="Void","Void",IF(OR(E29&lt;=0,E29&gt;Assumptions!$B$10),"Check monthly rent",IF(OR(F29&lt;Assumptions!$B$12,G29&gt;Assumptions!$B$13,H29&lt;Assumptions!$B$12,I29&gt;Assumptions!$B$13),"Check date limits",IF(G29&lt;F29,"Check period dates",IF(I29&lt;H29,"Check occupancy dates",IF(OR(G29-F29+1&gt;Assumptions!$B$11,MONTH(F29)&lt;&gt;MONTH(G29),YEAR(F29)&lt;&gt;YEAR(G29)),"Check one-month period",IF(OR(H29&gt;G29,I29&lt;F29),"No overlap","Ready")))))))))</f>
        <v/>
      </c>
    </row>
    <row r="30">
      <c r="A30" s="19" t="n"/>
      <c r="B30" s="19" t="n"/>
      <c r="C30" s="19" t="n"/>
      <c r="D30" s="19" t="n"/>
      <c r="E30" s="20" t="n"/>
      <c r="F30" s="33" t="n"/>
      <c r="G30" s="33" t="n"/>
      <c r="H30" s="33" t="n"/>
      <c r="I30" s="33" t="n"/>
      <c r="J30" s="22" t="n"/>
      <c r="K30" s="22" t="n"/>
      <c r="L30" s="22" t="n"/>
      <c r="M30" s="35">
        <f>IF(OR(F30="",G30="",H30="",I30="",G30&lt;F30,I30&lt;H30),"",MAX(F30,H30))</f>
        <v/>
      </c>
      <c r="N30" s="35">
        <f>IF(OR(F30="",G30="",H30="",I30="",G30&lt;F30,I30&lt;H30),"",MIN(G30,I30))</f>
        <v/>
      </c>
      <c r="O30" s="13">
        <f>IF(OR(M30="",N30="",N30&lt;M30),"",N30-M30+1)</f>
        <v/>
      </c>
      <c r="P30" s="13">
        <f>IF(OR(F30="",G30="",G30&lt;F30),"",G30-F30+1)</f>
        <v/>
      </c>
      <c r="Q30" s="14">
        <f>IF(OR(E30="",E30&lt;=0,J30="",P30="",P30&lt;=0),"",IFERROR(E30*VLOOKUP(J30,Assumptions!$A$5:$C$7,3,FALSE)/IF(VLOOKUP(J30,Assumptions!$A$5:$C$7,2,FALSE)=0,P30,VLOOKUP(J30,Assumptions!$A$5:$C$7,2,FALSE)),""))</f>
        <v/>
      </c>
      <c r="R30" s="14">
        <f>IF(OR(E30="",E30&lt;=0,E30&gt;Assumptions!$B$10,F30="",G30="",H30="",I30="",J30="",L30="Void",M30="",N30="",O30="",P30="",F30&lt;Assumptions!$B$12,G30&gt;Assumptions!$B$13,H30&lt;Assumptions!$B$12,I30&gt;Assumptions!$B$13,G30-F30+1&gt;Assumptions!$B$11,MONTH(F30)&lt;&gt;MONTH(G30),YEAR(F30)&lt;&gt;YEAR(G30)),"",IFERROR(ROUND(IF(AND(M30=F30,N30=G30),E30,MIN(E30,Q30*O30)),Assumptions!$B$14),""))</f>
        <v/>
      </c>
      <c r="S30" s="11">
        <f>IF(A30="","",IF(OR(B30="",C30="",D30="",E30="",F30="",G30="",H30="",I30="",J30="",K30="",L30=""),"Check required inputs",IF(L30="Void","Void",IF(OR(E30&lt;=0,E30&gt;Assumptions!$B$10),"Check monthly rent",IF(OR(F30&lt;Assumptions!$B$12,G30&gt;Assumptions!$B$13,H30&lt;Assumptions!$B$12,I30&gt;Assumptions!$B$13),"Check date limits",IF(G30&lt;F30,"Check period dates",IF(I30&lt;H30,"Check occupancy dates",IF(OR(G30-F30+1&gt;Assumptions!$B$11,MONTH(F30)&lt;&gt;MONTH(G30),YEAR(F30)&lt;&gt;YEAR(G30)),"Check one-month period",IF(OR(H30&gt;G30,I30&lt;F30),"No overlap","Ready")))))))))</f>
        <v/>
      </c>
    </row>
    <row r="31">
      <c r="A31" s="19" t="n"/>
      <c r="B31" s="19" t="n"/>
      <c r="C31" s="19" t="n"/>
      <c r="D31" s="19" t="n"/>
      <c r="E31" s="20" t="n"/>
      <c r="F31" s="33" t="n"/>
      <c r="G31" s="33" t="n"/>
      <c r="H31" s="33" t="n"/>
      <c r="I31" s="33" t="n"/>
      <c r="J31" s="22" t="n"/>
      <c r="K31" s="22" t="n"/>
      <c r="L31" s="22" t="n"/>
      <c r="M31" s="34">
        <f>IF(OR(F31="",G31="",H31="",I31="",G31&lt;F31,I31&lt;H31),"",MAX(F31,H31))</f>
        <v/>
      </c>
      <c r="N31" s="34">
        <f>IF(OR(F31="",G31="",H31="",I31="",G31&lt;F31,I31&lt;H31),"",MIN(G31,I31))</f>
        <v/>
      </c>
      <c r="O31" s="8">
        <f>IF(OR(M31="",N31="",N31&lt;M31),"",N31-M31+1)</f>
        <v/>
      </c>
      <c r="P31" s="8">
        <f>IF(OR(F31="",G31="",G31&lt;F31),"",G31-F31+1)</f>
        <v/>
      </c>
      <c r="Q31" s="9">
        <f>IF(OR(E31="",E31&lt;=0,J31="",P31="",P31&lt;=0),"",IFERROR(E31*VLOOKUP(J31,Assumptions!$A$5:$C$7,3,FALSE)/IF(VLOOKUP(J31,Assumptions!$A$5:$C$7,2,FALSE)=0,P31,VLOOKUP(J31,Assumptions!$A$5:$C$7,2,FALSE)),""))</f>
        <v/>
      </c>
      <c r="R31" s="9">
        <f>IF(OR(E31="",E31&lt;=0,E31&gt;Assumptions!$B$10,F31="",G31="",H31="",I31="",J31="",L31="Void",M31="",N31="",O31="",P31="",F31&lt;Assumptions!$B$12,G31&gt;Assumptions!$B$13,H31&lt;Assumptions!$B$12,I31&gt;Assumptions!$B$13,G31-F31+1&gt;Assumptions!$B$11,MONTH(F31)&lt;&gt;MONTH(G31),YEAR(F31)&lt;&gt;YEAR(G31)),"",IFERROR(ROUND(IF(AND(M31=F31,N31=G31),E31,MIN(E31,Q31*O31)),Assumptions!$B$14),""))</f>
        <v/>
      </c>
      <c r="S31" s="6">
        <f>IF(A31="","",IF(OR(B31="",C31="",D31="",E31="",F31="",G31="",H31="",I31="",J31="",K31="",L31=""),"Check required inputs",IF(L31="Void","Void",IF(OR(E31&lt;=0,E31&gt;Assumptions!$B$10),"Check monthly rent",IF(OR(F31&lt;Assumptions!$B$12,G31&gt;Assumptions!$B$13,H31&lt;Assumptions!$B$12,I31&gt;Assumptions!$B$13),"Check date limits",IF(G31&lt;F31,"Check period dates",IF(I31&lt;H31,"Check occupancy dates",IF(OR(G31-F31+1&gt;Assumptions!$B$11,MONTH(F31)&lt;&gt;MONTH(G31),YEAR(F31)&lt;&gt;YEAR(G31)),"Check one-month period",IF(OR(H31&gt;G31,I31&lt;F31),"No overlap","Ready")))))))))</f>
        <v/>
      </c>
    </row>
    <row r="32">
      <c r="A32" s="19" t="n"/>
      <c r="B32" s="19" t="n"/>
      <c r="C32" s="19" t="n"/>
      <c r="D32" s="19" t="n"/>
      <c r="E32" s="20" t="n"/>
      <c r="F32" s="33" t="n"/>
      <c r="G32" s="33" t="n"/>
      <c r="H32" s="33" t="n"/>
      <c r="I32" s="33" t="n"/>
      <c r="J32" s="22" t="n"/>
      <c r="K32" s="22" t="n"/>
      <c r="L32" s="22" t="n"/>
      <c r="M32" s="35">
        <f>IF(OR(F32="",G32="",H32="",I32="",G32&lt;F32,I32&lt;H32),"",MAX(F32,H32))</f>
        <v/>
      </c>
      <c r="N32" s="35">
        <f>IF(OR(F32="",G32="",H32="",I32="",G32&lt;F32,I32&lt;H32),"",MIN(G32,I32))</f>
        <v/>
      </c>
      <c r="O32" s="13">
        <f>IF(OR(M32="",N32="",N32&lt;M32),"",N32-M32+1)</f>
        <v/>
      </c>
      <c r="P32" s="13">
        <f>IF(OR(F32="",G32="",G32&lt;F32),"",G32-F32+1)</f>
        <v/>
      </c>
      <c r="Q32" s="14">
        <f>IF(OR(E32="",E32&lt;=0,J32="",P32="",P32&lt;=0),"",IFERROR(E32*VLOOKUP(J32,Assumptions!$A$5:$C$7,3,FALSE)/IF(VLOOKUP(J32,Assumptions!$A$5:$C$7,2,FALSE)=0,P32,VLOOKUP(J32,Assumptions!$A$5:$C$7,2,FALSE)),""))</f>
        <v/>
      </c>
      <c r="R32" s="14">
        <f>IF(OR(E32="",E32&lt;=0,E32&gt;Assumptions!$B$10,F32="",G32="",H32="",I32="",J32="",L32="Void",M32="",N32="",O32="",P32="",F32&lt;Assumptions!$B$12,G32&gt;Assumptions!$B$13,H32&lt;Assumptions!$B$12,I32&gt;Assumptions!$B$13,G32-F32+1&gt;Assumptions!$B$11,MONTH(F32)&lt;&gt;MONTH(G32),YEAR(F32)&lt;&gt;YEAR(G32)),"",IFERROR(ROUND(IF(AND(M32=F32,N32=G32),E32,MIN(E32,Q32*O32)),Assumptions!$B$14),""))</f>
        <v/>
      </c>
      <c r="S32" s="11">
        <f>IF(A32="","",IF(OR(B32="",C32="",D32="",E32="",F32="",G32="",H32="",I32="",J32="",K32="",L32=""),"Check required inputs",IF(L32="Void","Void",IF(OR(E32&lt;=0,E32&gt;Assumptions!$B$10),"Check monthly rent",IF(OR(F32&lt;Assumptions!$B$12,G32&gt;Assumptions!$B$13,H32&lt;Assumptions!$B$12,I32&gt;Assumptions!$B$13),"Check date limits",IF(G32&lt;F32,"Check period dates",IF(I32&lt;H32,"Check occupancy dates",IF(OR(G32-F32+1&gt;Assumptions!$B$11,MONTH(F32)&lt;&gt;MONTH(G32),YEAR(F32)&lt;&gt;YEAR(G32)),"Check one-month period",IF(OR(H32&gt;G32,I32&lt;F32),"No overlap","Ready")))))))))</f>
        <v/>
      </c>
    </row>
    <row r="33">
      <c r="A33" s="19" t="n"/>
      <c r="B33" s="19" t="n"/>
      <c r="C33" s="19" t="n"/>
      <c r="D33" s="19" t="n"/>
      <c r="E33" s="20" t="n"/>
      <c r="F33" s="33" t="n"/>
      <c r="G33" s="33" t="n"/>
      <c r="H33" s="33" t="n"/>
      <c r="I33" s="33" t="n"/>
      <c r="J33" s="22" t="n"/>
      <c r="K33" s="22" t="n"/>
      <c r="L33" s="22" t="n"/>
      <c r="M33" s="34">
        <f>IF(OR(F33="",G33="",H33="",I33="",G33&lt;F33,I33&lt;H33),"",MAX(F33,H33))</f>
        <v/>
      </c>
      <c r="N33" s="34">
        <f>IF(OR(F33="",G33="",H33="",I33="",G33&lt;F33,I33&lt;H33),"",MIN(G33,I33))</f>
        <v/>
      </c>
      <c r="O33" s="8">
        <f>IF(OR(M33="",N33="",N33&lt;M33),"",N33-M33+1)</f>
        <v/>
      </c>
      <c r="P33" s="8">
        <f>IF(OR(F33="",G33="",G33&lt;F33),"",G33-F33+1)</f>
        <v/>
      </c>
      <c r="Q33" s="9">
        <f>IF(OR(E33="",E33&lt;=0,J33="",P33="",P33&lt;=0),"",IFERROR(E33*VLOOKUP(J33,Assumptions!$A$5:$C$7,3,FALSE)/IF(VLOOKUP(J33,Assumptions!$A$5:$C$7,2,FALSE)=0,P33,VLOOKUP(J33,Assumptions!$A$5:$C$7,2,FALSE)),""))</f>
        <v/>
      </c>
      <c r="R33" s="9">
        <f>IF(OR(E33="",E33&lt;=0,E33&gt;Assumptions!$B$10,F33="",G33="",H33="",I33="",J33="",L33="Void",M33="",N33="",O33="",P33="",F33&lt;Assumptions!$B$12,G33&gt;Assumptions!$B$13,H33&lt;Assumptions!$B$12,I33&gt;Assumptions!$B$13,G33-F33+1&gt;Assumptions!$B$11,MONTH(F33)&lt;&gt;MONTH(G33),YEAR(F33)&lt;&gt;YEAR(G33)),"",IFERROR(ROUND(IF(AND(M33=F33,N33=G33),E33,MIN(E33,Q33*O33)),Assumptions!$B$14),""))</f>
        <v/>
      </c>
      <c r="S33" s="6">
        <f>IF(A33="","",IF(OR(B33="",C33="",D33="",E33="",F33="",G33="",H33="",I33="",J33="",K33="",L33=""),"Check required inputs",IF(L33="Void","Void",IF(OR(E33&lt;=0,E33&gt;Assumptions!$B$10),"Check monthly rent",IF(OR(F33&lt;Assumptions!$B$12,G33&gt;Assumptions!$B$13,H33&lt;Assumptions!$B$12,I33&gt;Assumptions!$B$13),"Check date limits",IF(G33&lt;F33,"Check period dates",IF(I33&lt;H33,"Check occupancy dates",IF(OR(G33-F33+1&gt;Assumptions!$B$11,MONTH(F33)&lt;&gt;MONTH(G33),YEAR(F33)&lt;&gt;YEAR(G33)),"Check one-month period",IF(OR(H33&gt;G33,I33&lt;F33),"No overlap","Ready")))))))))</f>
        <v/>
      </c>
    </row>
    <row r="34">
      <c r="A34" s="19" t="n"/>
      <c r="B34" s="19" t="n"/>
      <c r="C34" s="19" t="n"/>
      <c r="D34" s="19" t="n"/>
      <c r="E34" s="20" t="n"/>
      <c r="F34" s="33" t="n"/>
      <c r="G34" s="33" t="n"/>
      <c r="H34" s="33" t="n"/>
      <c r="I34" s="33" t="n"/>
      <c r="J34" s="22" t="n"/>
      <c r="K34" s="22" t="n"/>
      <c r="L34" s="22" t="n"/>
      <c r="M34" s="35">
        <f>IF(OR(F34="",G34="",H34="",I34="",G34&lt;F34,I34&lt;H34),"",MAX(F34,H34))</f>
        <v/>
      </c>
      <c r="N34" s="35">
        <f>IF(OR(F34="",G34="",H34="",I34="",G34&lt;F34,I34&lt;H34),"",MIN(G34,I34))</f>
        <v/>
      </c>
      <c r="O34" s="13">
        <f>IF(OR(M34="",N34="",N34&lt;M34),"",N34-M34+1)</f>
        <v/>
      </c>
      <c r="P34" s="13">
        <f>IF(OR(F34="",G34="",G34&lt;F34),"",G34-F34+1)</f>
        <v/>
      </c>
      <c r="Q34" s="14">
        <f>IF(OR(E34="",E34&lt;=0,J34="",P34="",P34&lt;=0),"",IFERROR(E34*VLOOKUP(J34,Assumptions!$A$5:$C$7,3,FALSE)/IF(VLOOKUP(J34,Assumptions!$A$5:$C$7,2,FALSE)=0,P34,VLOOKUP(J34,Assumptions!$A$5:$C$7,2,FALSE)),""))</f>
        <v/>
      </c>
      <c r="R34" s="14">
        <f>IF(OR(E34="",E34&lt;=0,E34&gt;Assumptions!$B$10,F34="",G34="",H34="",I34="",J34="",L34="Void",M34="",N34="",O34="",P34="",F34&lt;Assumptions!$B$12,G34&gt;Assumptions!$B$13,H34&lt;Assumptions!$B$12,I34&gt;Assumptions!$B$13,G34-F34+1&gt;Assumptions!$B$11,MONTH(F34)&lt;&gt;MONTH(G34),YEAR(F34)&lt;&gt;YEAR(G34)),"",IFERROR(ROUND(IF(AND(M34=F34,N34=G34),E34,MIN(E34,Q34*O34)),Assumptions!$B$14),""))</f>
        <v/>
      </c>
      <c r="S34" s="11">
        <f>IF(A34="","",IF(OR(B34="",C34="",D34="",E34="",F34="",G34="",H34="",I34="",J34="",K34="",L34=""),"Check required inputs",IF(L34="Void","Void",IF(OR(E34&lt;=0,E34&gt;Assumptions!$B$10),"Check monthly rent",IF(OR(F34&lt;Assumptions!$B$12,G34&gt;Assumptions!$B$13,H34&lt;Assumptions!$B$12,I34&gt;Assumptions!$B$13),"Check date limits",IF(G34&lt;F34,"Check period dates",IF(I34&lt;H34,"Check occupancy dates",IF(OR(G34-F34+1&gt;Assumptions!$B$11,MONTH(F34)&lt;&gt;MONTH(G34),YEAR(F34)&lt;&gt;YEAR(G34)),"Check one-month period",IF(OR(H34&gt;G34,I34&lt;F34),"No overlap","Ready")))))))))</f>
        <v/>
      </c>
    </row>
    <row r="35">
      <c r="A35" s="19" t="n"/>
      <c r="B35" s="19" t="n"/>
      <c r="C35" s="19" t="n"/>
      <c r="D35" s="19" t="n"/>
      <c r="E35" s="20" t="n"/>
      <c r="F35" s="33" t="n"/>
      <c r="G35" s="33" t="n"/>
      <c r="H35" s="33" t="n"/>
      <c r="I35" s="33" t="n"/>
      <c r="J35" s="22" t="n"/>
      <c r="K35" s="22" t="n"/>
      <c r="L35" s="22" t="n"/>
      <c r="M35" s="34">
        <f>IF(OR(F35="",G35="",H35="",I35="",G35&lt;F35,I35&lt;H35),"",MAX(F35,H35))</f>
        <v/>
      </c>
      <c r="N35" s="34">
        <f>IF(OR(F35="",G35="",H35="",I35="",G35&lt;F35,I35&lt;H35),"",MIN(G35,I35))</f>
        <v/>
      </c>
      <c r="O35" s="8">
        <f>IF(OR(M35="",N35="",N35&lt;M35),"",N35-M35+1)</f>
        <v/>
      </c>
      <c r="P35" s="8">
        <f>IF(OR(F35="",G35="",G35&lt;F35),"",G35-F35+1)</f>
        <v/>
      </c>
      <c r="Q35" s="9">
        <f>IF(OR(E35="",E35&lt;=0,J35="",P35="",P35&lt;=0),"",IFERROR(E35*VLOOKUP(J35,Assumptions!$A$5:$C$7,3,FALSE)/IF(VLOOKUP(J35,Assumptions!$A$5:$C$7,2,FALSE)=0,P35,VLOOKUP(J35,Assumptions!$A$5:$C$7,2,FALSE)),""))</f>
        <v/>
      </c>
      <c r="R35" s="9">
        <f>IF(OR(E35="",E35&lt;=0,E35&gt;Assumptions!$B$10,F35="",G35="",H35="",I35="",J35="",L35="Void",M35="",N35="",O35="",P35="",F35&lt;Assumptions!$B$12,G35&gt;Assumptions!$B$13,H35&lt;Assumptions!$B$12,I35&gt;Assumptions!$B$13,G35-F35+1&gt;Assumptions!$B$11,MONTH(F35)&lt;&gt;MONTH(G35),YEAR(F35)&lt;&gt;YEAR(G35)),"",IFERROR(ROUND(IF(AND(M35=F35,N35=G35),E35,MIN(E35,Q35*O35)),Assumptions!$B$14),""))</f>
        <v/>
      </c>
      <c r="S35" s="6">
        <f>IF(A35="","",IF(OR(B35="",C35="",D35="",E35="",F35="",G35="",H35="",I35="",J35="",K35="",L35=""),"Check required inputs",IF(L35="Void","Void",IF(OR(E35&lt;=0,E35&gt;Assumptions!$B$10),"Check monthly rent",IF(OR(F35&lt;Assumptions!$B$12,G35&gt;Assumptions!$B$13,H35&lt;Assumptions!$B$12,I35&gt;Assumptions!$B$13),"Check date limits",IF(G35&lt;F35,"Check period dates",IF(I35&lt;H35,"Check occupancy dates",IF(OR(G35-F35+1&gt;Assumptions!$B$11,MONTH(F35)&lt;&gt;MONTH(G35),YEAR(F35)&lt;&gt;YEAR(G35)),"Check one-month period",IF(OR(H35&gt;G35,I35&lt;F35),"No overlap","Ready")))))))))</f>
        <v/>
      </c>
    </row>
    <row r="36">
      <c r="A36" s="19" t="n"/>
      <c r="B36" s="19" t="n"/>
      <c r="C36" s="19" t="n"/>
      <c r="D36" s="19" t="n"/>
      <c r="E36" s="20" t="n"/>
      <c r="F36" s="33" t="n"/>
      <c r="G36" s="33" t="n"/>
      <c r="H36" s="33" t="n"/>
      <c r="I36" s="33" t="n"/>
      <c r="J36" s="22" t="n"/>
      <c r="K36" s="22" t="n"/>
      <c r="L36" s="22" t="n"/>
      <c r="M36" s="35">
        <f>IF(OR(F36="",G36="",H36="",I36="",G36&lt;F36,I36&lt;H36),"",MAX(F36,H36))</f>
        <v/>
      </c>
      <c r="N36" s="35">
        <f>IF(OR(F36="",G36="",H36="",I36="",G36&lt;F36,I36&lt;H36),"",MIN(G36,I36))</f>
        <v/>
      </c>
      <c r="O36" s="13">
        <f>IF(OR(M36="",N36="",N36&lt;M36),"",N36-M36+1)</f>
        <v/>
      </c>
      <c r="P36" s="13">
        <f>IF(OR(F36="",G36="",G36&lt;F36),"",G36-F36+1)</f>
        <v/>
      </c>
      <c r="Q36" s="14">
        <f>IF(OR(E36="",E36&lt;=0,J36="",P36="",P36&lt;=0),"",IFERROR(E36*VLOOKUP(J36,Assumptions!$A$5:$C$7,3,FALSE)/IF(VLOOKUP(J36,Assumptions!$A$5:$C$7,2,FALSE)=0,P36,VLOOKUP(J36,Assumptions!$A$5:$C$7,2,FALSE)),""))</f>
        <v/>
      </c>
      <c r="R36" s="14">
        <f>IF(OR(E36="",E36&lt;=0,E36&gt;Assumptions!$B$10,F36="",G36="",H36="",I36="",J36="",L36="Void",M36="",N36="",O36="",P36="",F36&lt;Assumptions!$B$12,G36&gt;Assumptions!$B$13,H36&lt;Assumptions!$B$12,I36&gt;Assumptions!$B$13,G36-F36+1&gt;Assumptions!$B$11,MONTH(F36)&lt;&gt;MONTH(G36),YEAR(F36)&lt;&gt;YEAR(G36)),"",IFERROR(ROUND(IF(AND(M36=F36,N36=G36),E36,MIN(E36,Q36*O36)),Assumptions!$B$14),""))</f>
        <v/>
      </c>
      <c r="S36" s="11">
        <f>IF(A36="","",IF(OR(B36="",C36="",D36="",E36="",F36="",G36="",H36="",I36="",J36="",K36="",L36=""),"Check required inputs",IF(L36="Void","Void",IF(OR(E36&lt;=0,E36&gt;Assumptions!$B$10),"Check monthly rent",IF(OR(F36&lt;Assumptions!$B$12,G36&gt;Assumptions!$B$13,H36&lt;Assumptions!$B$12,I36&gt;Assumptions!$B$13),"Check date limits",IF(G36&lt;F36,"Check period dates",IF(I36&lt;H36,"Check occupancy dates",IF(OR(G36-F36+1&gt;Assumptions!$B$11,MONTH(F36)&lt;&gt;MONTH(G36),YEAR(F36)&lt;&gt;YEAR(G36)),"Check one-month period",IF(OR(H36&gt;G36,I36&lt;F36),"No overlap","Ready")))))))))</f>
        <v/>
      </c>
    </row>
    <row r="37">
      <c r="A37" s="19" t="n"/>
      <c r="B37" s="19" t="n"/>
      <c r="C37" s="19" t="n"/>
      <c r="D37" s="19" t="n"/>
      <c r="E37" s="20" t="n"/>
      <c r="F37" s="33" t="n"/>
      <c r="G37" s="33" t="n"/>
      <c r="H37" s="33" t="n"/>
      <c r="I37" s="33" t="n"/>
      <c r="J37" s="22" t="n"/>
      <c r="K37" s="22" t="n"/>
      <c r="L37" s="22" t="n"/>
      <c r="M37" s="34">
        <f>IF(OR(F37="",G37="",H37="",I37="",G37&lt;F37,I37&lt;H37),"",MAX(F37,H37))</f>
        <v/>
      </c>
      <c r="N37" s="34">
        <f>IF(OR(F37="",G37="",H37="",I37="",G37&lt;F37,I37&lt;H37),"",MIN(G37,I37))</f>
        <v/>
      </c>
      <c r="O37" s="8">
        <f>IF(OR(M37="",N37="",N37&lt;M37),"",N37-M37+1)</f>
        <v/>
      </c>
      <c r="P37" s="8">
        <f>IF(OR(F37="",G37="",G37&lt;F37),"",G37-F37+1)</f>
        <v/>
      </c>
      <c r="Q37" s="9">
        <f>IF(OR(E37="",E37&lt;=0,J37="",P37="",P37&lt;=0),"",IFERROR(E37*VLOOKUP(J37,Assumptions!$A$5:$C$7,3,FALSE)/IF(VLOOKUP(J37,Assumptions!$A$5:$C$7,2,FALSE)=0,P37,VLOOKUP(J37,Assumptions!$A$5:$C$7,2,FALSE)),""))</f>
        <v/>
      </c>
      <c r="R37" s="9">
        <f>IF(OR(E37="",E37&lt;=0,E37&gt;Assumptions!$B$10,F37="",G37="",H37="",I37="",J37="",L37="Void",M37="",N37="",O37="",P37="",F37&lt;Assumptions!$B$12,G37&gt;Assumptions!$B$13,H37&lt;Assumptions!$B$12,I37&gt;Assumptions!$B$13,G37-F37+1&gt;Assumptions!$B$11,MONTH(F37)&lt;&gt;MONTH(G37),YEAR(F37)&lt;&gt;YEAR(G37)),"",IFERROR(ROUND(IF(AND(M37=F37,N37=G37),E37,MIN(E37,Q37*O37)),Assumptions!$B$14),""))</f>
        <v/>
      </c>
      <c r="S37" s="6">
        <f>IF(A37="","",IF(OR(B37="",C37="",D37="",E37="",F37="",G37="",H37="",I37="",J37="",K37="",L37=""),"Check required inputs",IF(L37="Void","Void",IF(OR(E37&lt;=0,E37&gt;Assumptions!$B$10),"Check monthly rent",IF(OR(F37&lt;Assumptions!$B$12,G37&gt;Assumptions!$B$13,H37&lt;Assumptions!$B$12,I37&gt;Assumptions!$B$13),"Check date limits",IF(G37&lt;F37,"Check period dates",IF(I37&lt;H37,"Check occupancy dates",IF(OR(G37-F37+1&gt;Assumptions!$B$11,MONTH(F37)&lt;&gt;MONTH(G37),YEAR(F37)&lt;&gt;YEAR(G37)),"Check one-month period",IF(OR(H37&gt;G37,I37&lt;F37),"No overlap","Ready")))))))))</f>
        <v/>
      </c>
    </row>
    <row r="38">
      <c r="A38" s="19" t="n"/>
      <c r="B38" s="19" t="n"/>
      <c r="C38" s="19" t="n"/>
      <c r="D38" s="19" t="n"/>
      <c r="E38" s="20" t="n"/>
      <c r="F38" s="33" t="n"/>
      <c r="G38" s="33" t="n"/>
      <c r="H38" s="33" t="n"/>
      <c r="I38" s="33" t="n"/>
      <c r="J38" s="22" t="n"/>
      <c r="K38" s="22" t="n"/>
      <c r="L38" s="22" t="n"/>
      <c r="M38" s="35">
        <f>IF(OR(F38="",G38="",H38="",I38="",G38&lt;F38,I38&lt;H38),"",MAX(F38,H38))</f>
        <v/>
      </c>
      <c r="N38" s="35">
        <f>IF(OR(F38="",G38="",H38="",I38="",G38&lt;F38,I38&lt;H38),"",MIN(G38,I38))</f>
        <v/>
      </c>
      <c r="O38" s="13">
        <f>IF(OR(M38="",N38="",N38&lt;M38),"",N38-M38+1)</f>
        <v/>
      </c>
      <c r="P38" s="13">
        <f>IF(OR(F38="",G38="",G38&lt;F38),"",G38-F38+1)</f>
        <v/>
      </c>
      <c r="Q38" s="14">
        <f>IF(OR(E38="",E38&lt;=0,J38="",P38="",P38&lt;=0),"",IFERROR(E38*VLOOKUP(J38,Assumptions!$A$5:$C$7,3,FALSE)/IF(VLOOKUP(J38,Assumptions!$A$5:$C$7,2,FALSE)=0,P38,VLOOKUP(J38,Assumptions!$A$5:$C$7,2,FALSE)),""))</f>
        <v/>
      </c>
      <c r="R38" s="14">
        <f>IF(OR(E38="",E38&lt;=0,E38&gt;Assumptions!$B$10,F38="",G38="",H38="",I38="",J38="",L38="Void",M38="",N38="",O38="",P38="",F38&lt;Assumptions!$B$12,G38&gt;Assumptions!$B$13,H38&lt;Assumptions!$B$12,I38&gt;Assumptions!$B$13,G38-F38+1&gt;Assumptions!$B$11,MONTH(F38)&lt;&gt;MONTH(G38),YEAR(F38)&lt;&gt;YEAR(G38)),"",IFERROR(ROUND(IF(AND(M38=F38,N38=G38),E38,MIN(E38,Q38*O38)),Assumptions!$B$14),""))</f>
        <v/>
      </c>
      <c r="S38" s="11">
        <f>IF(A38="","",IF(OR(B38="",C38="",D38="",E38="",F38="",G38="",H38="",I38="",J38="",K38="",L38=""),"Check required inputs",IF(L38="Void","Void",IF(OR(E38&lt;=0,E38&gt;Assumptions!$B$10),"Check monthly rent",IF(OR(F38&lt;Assumptions!$B$12,G38&gt;Assumptions!$B$13,H38&lt;Assumptions!$B$12,I38&gt;Assumptions!$B$13),"Check date limits",IF(G38&lt;F38,"Check period dates",IF(I38&lt;H38,"Check occupancy dates",IF(OR(G38-F38+1&gt;Assumptions!$B$11,MONTH(F38)&lt;&gt;MONTH(G38),YEAR(F38)&lt;&gt;YEAR(G38)),"Check one-month period",IF(OR(H38&gt;G38,I38&lt;F38),"No overlap","Ready")))))))))</f>
        <v/>
      </c>
    </row>
    <row r="39">
      <c r="A39" s="19" t="n"/>
      <c r="B39" s="19" t="n"/>
      <c r="C39" s="19" t="n"/>
      <c r="D39" s="19" t="n"/>
      <c r="E39" s="20" t="n"/>
      <c r="F39" s="33" t="n"/>
      <c r="G39" s="33" t="n"/>
      <c r="H39" s="33" t="n"/>
      <c r="I39" s="33" t="n"/>
      <c r="J39" s="22" t="n"/>
      <c r="K39" s="22" t="n"/>
      <c r="L39" s="22" t="n"/>
      <c r="M39" s="34">
        <f>IF(OR(F39="",G39="",H39="",I39="",G39&lt;F39,I39&lt;H39),"",MAX(F39,H39))</f>
        <v/>
      </c>
      <c r="N39" s="34">
        <f>IF(OR(F39="",G39="",H39="",I39="",G39&lt;F39,I39&lt;H39),"",MIN(G39,I39))</f>
        <v/>
      </c>
      <c r="O39" s="8">
        <f>IF(OR(M39="",N39="",N39&lt;M39),"",N39-M39+1)</f>
        <v/>
      </c>
      <c r="P39" s="8">
        <f>IF(OR(F39="",G39="",G39&lt;F39),"",G39-F39+1)</f>
        <v/>
      </c>
      <c r="Q39" s="9">
        <f>IF(OR(E39="",E39&lt;=0,J39="",P39="",P39&lt;=0),"",IFERROR(E39*VLOOKUP(J39,Assumptions!$A$5:$C$7,3,FALSE)/IF(VLOOKUP(J39,Assumptions!$A$5:$C$7,2,FALSE)=0,P39,VLOOKUP(J39,Assumptions!$A$5:$C$7,2,FALSE)),""))</f>
        <v/>
      </c>
      <c r="R39" s="9">
        <f>IF(OR(E39="",E39&lt;=0,E39&gt;Assumptions!$B$10,F39="",G39="",H39="",I39="",J39="",L39="Void",M39="",N39="",O39="",P39="",F39&lt;Assumptions!$B$12,G39&gt;Assumptions!$B$13,H39&lt;Assumptions!$B$12,I39&gt;Assumptions!$B$13,G39-F39+1&gt;Assumptions!$B$11,MONTH(F39)&lt;&gt;MONTH(G39),YEAR(F39)&lt;&gt;YEAR(G39)),"",IFERROR(ROUND(IF(AND(M39=F39,N39=G39),E39,MIN(E39,Q39*O39)),Assumptions!$B$14),""))</f>
        <v/>
      </c>
      <c r="S39" s="6">
        <f>IF(A39="","",IF(OR(B39="",C39="",D39="",E39="",F39="",G39="",H39="",I39="",J39="",K39="",L39=""),"Check required inputs",IF(L39="Void","Void",IF(OR(E39&lt;=0,E39&gt;Assumptions!$B$10),"Check monthly rent",IF(OR(F39&lt;Assumptions!$B$12,G39&gt;Assumptions!$B$13,H39&lt;Assumptions!$B$12,I39&gt;Assumptions!$B$13),"Check date limits",IF(G39&lt;F39,"Check period dates",IF(I39&lt;H39,"Check occupancy dates",IF(OR(G39-F39+1&gt;Assumptions!$B$11,MONTH(F39)&lt;&gt;MONTH(G39),YEAR(F39)&lt;&gt;YEAR(G39)),"Check one-month period",IF(OR(H39&gt;G39,I39&lt;F39),"No overlap","Ready")))))))))</f>
        <v/>
      </c>
    </row>
    <row r="40">
      <c r="A40" s="19" t="n"/>
      <c r="B40" s="19" t="n"/>
      <c r="C40" s="19" t="n"/>
      <c r="D40" s="19" t="n"/>
      <c r="E40" s="20" t="n"/>
      <c r="F40" s="33" t="n"/>
      <c r="G40" s="33" t="n"/>
      <c r="H40" s="33" t="n"/>
      <c r="I40" s="33" t="n"/>
      <c r="J40" s="22" t="n"/>
      <c r="K40" s="22" t="n"/>
      <c r="L40" s="22" t="n"/>
      <c r="M40" s="35">
        <f>IF(OR(F40="",G40="",H40="",I40="",G40&lt;F40,I40&lt;H40),"",MAX(F40,H40))</f>
        <v/>
      </c>
      <c r="N40" s="35">
        <f>IF(OR(F40="",G40="",H40="",I40="",G40&lt;F40,I40&lt;H40),"",MIN(G40,I40))</f>
        <v/>
      </c>
      <c r="O40" s="13">
        <f>IF(OR(M40="",N40="",N40&lt;M40),"",N40-M40+1)</f>
        <v/>
      </c>
      <c r="P40" s="13">
        <f>IF(OR(F40="",G40="",G40&lt;F40),"",G40-F40+1)</f>
        <v/>
      </c>
      <c r="Q40" s="14">
        <f>IF(OR(E40="",E40&lt;=0,J40="",P40="",P40&lt;=0),"",IFERROR(E40*VLOOKUP(J40,Assumptions!$A$5:$C$7,3,FALSE)/IF(VLOOKUP(J40,Assumptions!$A$5:$C$7,2,FALSE)=0,P40,VLOOKUP(J40,Assumptions!$A$5:$C$7,2,FALSE)),""))</f>
        <v/>
      </c>
      <c r="R40" s="14">
        <f>IF(OR(E40="",E40&lt;=0,E40&gt;Assumptions!$B$10,F40="",G40="",H40="",I40="",J40="",L40="Void",M40="",N40="",O40="",P40="",F40&lt;Assumptions!$B$12,G40&gt;Assumptions!$B$13,H40&lt;Assumptions!$B$12,I40&gt;Assumptions!$B$13,G40-F40+1&gt;Assumptions!$B$11,MONTH(F40)&lt;&gt;MONTH(G40),YEAR(F40)&lt;&gt;YEAR(G40)),"",IFERROR(ROUND(IF(AND(M40=F40,N40=G40),E40,MIN(E40,Q40*O40)),Assumptions!$B$14),""))</f>
        <v/>
      </c>
      <c r="S40" s="11">
        <f>IF(A40="","",IF(OR(B40="",C40="",D40="",E40="",F40="",G40="",H40="",I40="",J40="",K40="",L40=""),"Check required inputs",IF(L40="Void","Void",IF(OR(E40&lt;=0,E40&gt;Assumptions!$B$10),"Check monthly rent",IF(OR(F40&lt;Assumptions!$B$12,G40&gt;Assumptions!$B$13,H40&lt;Assumptions!$B$12,I40&gt;Assumptions!$B$13),"Check date limits",IF(G40&lt;F40,"Check period dates",IF(I40&lt;H40,"Check occupancy dates",IF(OR(G40-F40+1&gt;Assumptions!$B$11,MONTH(F40)&lt;&gt;MONTH(G40),YEAR(F40)&lt;&gt;YEAR(G40)),"Check one-month period",IF(OR(H40&gt;G40,I40&lt;F40),"No overlap","Ready")))))))))</f>
        <v/>
      </c>
    </row>
    <row r="41">
      <c r="A41" s="19" t="n"/>
      <c r="B41" s="19" t="n"/>
      <c r="C41" s="19" t="n"/>
      <c r="D41" s="19" t="n"/>
      <c r="E41" s="20" t="n"/>
      <c r="F41" s="33" t="n"/>
      <c r="G41" s="33" t="n"/>
      <c r="H41" s="33" t="n"/>
      <c r="I41" s="33" t="n"/>
      <c r="J41" s="22" t="n"/>
      <c r="K41" s="22" t="n"/>
      <c r="L41" s="22" t="n"/>
      <c r="M41" s="34">
        <f>IF(OR(F41="",G41="",H41="",I41="",G41&lt;F41,I41&lt;H41),"",MAX(F41,H41))</f>
        <v/>
      </c>
      <c r="N41" s="34">
        <f>IF(OR(F41="",G41="",H41="",I41="",G41&lt;F41,I41&lt;H41),"",MIN(G41,I41))</f>
        <v/>
      </c>
      <c r="O41" s="8">
        <f>IF(OR(M41="",N41="",N41&lt;M41),"",N41-M41+1)</f>
        <v/>
      </c>
      <c r="P41" s="8">
        <f>IF(OR(F41="",G41="",G41&lt;F41),"",G41-F41+1)</f>
        <v/>
      </c>
      <c r="Q41" s="9">
        <f>IF(OR(E41="",E41&lt;=0,J41="",P41="",P41&lt;=0),"",IFERROR(E41*VLOOKUP(J41,Assumptions!$A$5:$C$7,3,FALSE)/IF(VLOOKUP(J41,Assumptions!$A$5:$C$7,2,FALSE)=0,P41,VLOOKUP(J41,Assumptions!$A$5:$C$7,2,FALSE)),""))</f>
        <v/>
      </c>
      <c r="R41" s="9">
        <f>IF(OR(E41="",E41&lt;=0,E41&gt;Assumptions!$B$10,F41="",G41="",H41="",I41="",J41="",L41="Void",M41="",N41="",O41="",P41="",F41&lt;Assumptions!$B$12,G41&gt;Assumptions!$B$13,H41&lt;Assumptions!$B$12,I41&gt;Assumptions!$B$13,G41-F41+1&gt;Assumptions!$B$11,MONTH(F41)&lt;&gt;MONTH(G41),YEAR(F41)&lt;&gt;YEAR(G41)),"",IFERROR(ROUND(IF(AND(M41=F41,N41=G41),E41,MIN(E41,Q41*O41)),Assumptions!$B$14),""))</f>
        <v/>
      </c>
      <c r="S41" s="6">
        <f>IF(A41="","",IF(OR(B41="",C41="",D41="",E41="",F41="",G41="",H41="",I41="",J41="",K41="",L41=""),"Check required inputs",IF(L41="Void","Void",IF(OR(E41&lt;=0,E41&gt;Assumptions!$B$10),"Check monthly rent",IF(OR(F41&lt;Assumptions!$B$12,G41&gt;Assumptions!$B$13,H41&lt;Assumptions!$B$12,I41&gt;Assumptions!$B$13),"Check date limits",IF(G41&lt;F41,"Check period dates",IF(I41&lt;H41,"Check occupancy dates",IF(OR(G41-F41+1&gt;Assumptions!$B$11,MONTH(F41)&lt;&gt;MONTH(G41),YEAR(F41)&lt;&gt;YEAR(G41)),"Check one-month period",IF(OR(H41&gt;G41,I41&lt;F41),"No overlap","Ready")))))))))</f>
        <v/>
      </c>
    </row>
    <row r="42">
      <c r="A42" s="19" t="n"/>
      <c r="B42" s="19" t="n"/>
      <c r="C42" s="19" t="n"/>
      <c r="D42" s="19" t="n"/>
      <c r="E42" s="20" t="n"/>
      <c r="F42" s="33" t="n"/>
      <c r="G42" s="33" t="n"/>
      <c r="H42" s="33" t="n"/>
      <c r="I42" s="33" t="n"/>
      <c r="J42" s="22" t="n"/>
      <c r="K42" s="22" t="n"/>
      <c r="L42" s="22" t="n"/>
      <c r="M42" s="35">
        <f>IF(OR(F42="",G42="",H42="",I42="",G42&lt;F42,I42&lt;H42),"",MAX(F42,H42))</f>
        <v/>
      </c>
      <c r="N42" s="35">
        <f>IF(OR(F42="",G42="",H42="",I42="",G42&lt;F42,I42&lt;H42),"",MIN(G42,I42))</f>
        <v/>
      </c>
      <c r="O42" s="13">
        <f>IF(OR(M42="",N42="",N42&lt;M42),"",N42-M42+1)</f>
        <v/>
      </c>
      <c r="P42" s="13">
        <f>IF(OR(F42="",G42="",G42&lt;F42),"",G42-F42+1)</f>
        <v/>
      </c>
      <c r="Q42" s="14">
        <f>IF(OR(E42="",E42&lt;=0,J42="",P42="",P42&lt;=0),"",IFERROR(E42*VLOOKUP(J42,Assumptions!$A$5:$C$7,3,FALSE)/IF(VLOOKUP(J42,Assumptions!$A$5:$C$7,2,FALSE)=0,P42,VLOOKUP(J42,Assumptions!$A$5:$C$7,2,FALSE)),""))</f>
        <v/>
      </c>
      <c r="R42" s="14">
        <f>IF(OR(E42="",E42&lt;=0,E42&gt;Assumptions!$B$10,F42="",G42="",H42="",I42="",J42="",L42="Void",M42="",N42="",O42="",P42="",F42&lt;Assumptions!$B$12,G42&gt;Assumptions!$B$13,H42&lt;Assumptions!$B$12,I42&gt;Assumptions!$B$13,G42-F42+1&gt;Assumptions!$B$11,MONTH(F42)&lt;&gt;MONTH(G42),YEAR(F42)&lt;&gt;YEAR(G42)),"",IFERROR(ROUND(IF(AND(M42=F42,N42=G42),E42,MIN(E42,Q42*O42)),Assumptions!$B$14),""))</f>
        <v/>
      </c>
      <c r="S42" s="11">
        <f>IF(A42="","",IF(OR(B42="",C42="",D42="",E42="",F42="",G42="",H42="",I42="",J42="",K42="",L42=""),"Check required inputs",IF(L42="Void","Void",IF(OR(E42&lt;=0,E42&gt;Assumptions!$B$10),"Check monthly rent",IF(OR(F42&lt;Assumptions!$B$12,G42&gt;Assumptions!$B$13,H42&lt;Assumptions!$B$12,I42&gt;Assumptions!$B$13),"Check date limits",IF(G42&lt;F42,"Check period dates",IF(I42&lt;H42,"Check occupancy dates",IF(OR(G42-F42+1&gt;Assumptions!$B$11,MONTH(F42)&lt;&gt;MONTH(G42),YEAR(F42)&lt;&gt;YEAR(G42)),"Check one-month period",IF(OR(H42&gt;G42,I42&lt;F42),"No overlap","Ready")))))))))</f>
        <v/>
      </c>
    </row>
    <row r="43">
      <c r="A43" s="19" t="n"/>
      <c r="B43" s="19" t="n"/>
      <c r="C43" s="19" t="n"/>
      <c r="D43" s="19" t="n"/>
      <c r="E43" s="20" t="n"/>
      <c r="F43" s="33" t="n"/>
      <c r="G43" s="33" t="n"/>
      <c r="H43" s="33" t="n"/>
      <c r="I43" s="33" t="n"/>
      <c r="J43" s="22" t="n"/>
      <c r="K43" s="22" t="n"/>
      <c r="L43" s="22" t="n"/>
      <c r="M43" s="34">
        <f>IF(OR(F43="",G43="",H43="",I43="",G43&lt;F43,I43&lt;H43),"",MAX(F43,H43))</f>
        <v/>
      </c>
      <c r="N43" s="34">
        <f>IF(OR(F43="",G43="",H43="",I43="",G43&lt;F43,I43&lt;H43),"",MIN(G43,I43))</f>
        <v/>
      </c>
      <c r="O43" s="8">
        <f>IF(OR(M43="",N43="",N43&lt;M43),"",N43-M43+1)</f>
        <v/>
      </c>
      <c r="P43" s="8">
        <f>IF(OR(F43="",G43="",G43&lt;F43),"",G43-F43+1)</f>
        <v/>
      </c>
      <c r="Q43" s="9">
        <f>IF(OR(E43="",E43&lt;=0,J43="",P43="",P43&lt;=0),"",IFERROR(E43*VLOOKUP(J43,Assumptions!$A$5:$C$7,3,FALSE)/IF(VLOOKUP(J43,Assumptions!$A$5:$C$7,2,FALSE)=0,P43,VLOOKUP(J43,Assumptions!$A$5:$C$7,2,FALSE)),""))</f>
        <v/>
      </c>
      <c r="R43" s="9">
        <f>IF(OR(E43="",E43&lt;=0,E43&gt;Assumptions!$B$10,F43="",G43="",H43="",I43="",J43="",L43="Void",M43="",N43="",O43="",P43="",F43&lt;Assumptions!$B$12,G43&gt;Assumptions!$B$13,H43&lt;Assumptions!$B$12,I43&gt;Assumptions!$B$13,G43-F43+1&gt;Assumptions!$B$11,MONTH(F43)&lt;&gt;MONTH(G43),YEAR(F43)&lt;&gt;YEAR(G43)),"",IFERROR(ROUND(IF(AND(M43=F43,N43=G43),E43,MIN(E43,Q43*O43)),Assumptions!$B$14),""))</f>
        <v/>
      </c>
      <c r="S43" s="6">
        <f>IF(A43="","",IF(OR(B43="",C43="",D43="",E43="",F43="",G43="",H43="",I43="",J43="",K43="",L43=""),"Check required inputs",IF(L43="Void","Void",IF(OR(E43&lt;=0,E43&gt;Assumptions!$B$10),"Check monthly rent",IF(OR(F43&lt;Assumptions!$B$12,G43&gt;Assumptions!$B$13,H43&lt;Assumptions!$B$12,I43&gt;Assumptions!$B$13),"Check date limits",IF(G43&lt;F43,"Check period dates",IF(I43&lt;H43,"Check occupancy dates",IF(OR(G43-F43+1&gt;Assumptions!$B$11,MONTH(F43)&lt;&gt;MONTH(G43),YEAR(F43)&lt;&gt;YEAR(G43)),"Check one-month period",IF(OR(H43&gt;G43,I43&lt;F43),"No overlap","Ready")))))))))</f>
        <v/>
      </c>
    </row>
    <row r="44">
      <c r="A44" s="19" t="n"/>
      <c r="B44" s="19" t="n"/>
      <c r="C44" s="19" t="n"/>
      <c r="D44" s="19" t="n"/>
      <c r="E44" s="20" t="n"/>
      <c r="F44" s="33" t="n"/>
      <c r="G44" s="33" t="n"/>
      <c r="H44" s="33" t="n"/>
      <c r="I44" s="33" t="n"/>
      <c r="J44" s="22" t="n"/>
      <c r="K44" s="22" t="n"/>
      <c r="L44" s="22" t="n"/>
      <c r="M44" s="35">
        <f>IF(OR(F44="",G44="",H44="",I44="",G44&lt;F44,I44&lt;H44),"",MAX(F44,H44))</f>
        <v/>
      </c>
      <c r="N44" s="35">
        <f>IF(OR(F44="",G44="",H44="",I44="",G44&lt;F44,I44&lt;H44),"",MIN(G44,I44))</f>
        <v/>
      </c>
      <c r="O44" s="13">
        <f>IF(OR(M44="",N44="",N44&lt;M44),"",N44-M44+1)</f>
        <v/>
      </c>
      <c r="P44" s="13">
        <f>IF(OR(F44="",G44="",G44&lt;F44),"",G44-F44+1)</f>
        <v/>
      </c>
      <c r="Q44" s="14">
        <f>IF(OR(E44="",E44&lt;=0,J44="",P44="",P44&lt;=0),"",IFERROR(E44*VLOOKUP(J44,Assumptions!$A$5:$C$7,3,FALSE)/IF(VLOOKUP(J44,Assumptions!$A$5:$C$7,2,FALSE)=0,P44,VLOOKUP(J44,Assumptions!$A$5:$C$7,2,FALSE)),""))</f>
        <v/>
      </c>
      <c r="R44" s="14">
        <f>IF(OR(E44="",E44&lt;=0,E44&gt;Assumptions!$B$10,F44="",G44="",H44="",I44="",J44="",L44="Void",M44="",N44="",O44="",P44="",F44&lt;Assumptions!$B$12,G44&gt;Assumptions!$B$13,H44&lt;Assumptions!$B$12,I44&gt;Assumptions!$B$13,G44-F44+1&gt;Assumptions!$B$11,MONTH(F44)&lt;&gt;MONTH(G44),YEAR(F44)&lt;&gt;YEAR(G44)),"",IFERROR(ROUND(IF(AND(M44=F44,N44=G44),E44,MIN(E44,Q44*O44)),Assumptions!$B$14),""))</f>
        <v/>
      </c>
      <c r="S44" s="11">
        <f>IF(A44="","",IF(OR(B44="",C44="",D44="",E44="",F44="",G44="",H44="",I44="",J44="",K44="",L44=""),"Check required inputs",IF(L44="Void","Void",IF(OR(E44&lt;=0,E44&gt;Assumptions!$B$10),"Check monthly rent",IF(OR(F44&lt;Assumptions!$B$12,G44&gt;Assumptions!$B$13,H44&lt;Assumptions!$B$12,I44&gt;Assumptions!$B$13),"Check date limits",IF(G44&lt;F44,"Check period dates",IF(I44&lt;H44,"Check occupancy dates",IF(OR(G44-F44+1&gt;Assumptions!$B$11,MONTH(F44)&lt;&gt;MONTH(G44),YEAR(F44)&lt;&gt;YEAR(G44)),"Check one-month period",IF(OR(H44&gt;G44,I44&lt;F44),"No overlap","Ready")))))))))</f>
        <v/>
      </c>
    </row>
    <row r="45">
      <c r="A45" s="19" t="n"/>
      <c r="B45" s="19" t="n"/>
      <c r="C45" s="19" t="n"/>
      <c r="D45" s="19" t="n"/>
      <c r="E45" s="20" t="n"/>
      <c r="F45" s="33" t="n"/>
      <c r="G45" s="33" t="n"/>
      <c r="H45" s="33" t="n"/>
      <c r="I45" s="33" t="n"/>
      <c r="J45" s="22" t="n"/>
      <c r="K45" s="22" t="n"/>
      <c r="L45" s="22" t="n"/>
      <c r="M45" s="34">
        <f>IF(OR(F45="",G45="",H45="",I45="",G45&lt;F45,I45&lt;H45),"",MAX(F45,H45))</f>
        <v/>
      </c>
      <c r="N45" s="34">
        <f>IF(OR(F45="",G45="",H45="",I45="",G45&lt;F45,I45&lt;H45),"",MIN(G45,I45))</f>
        <v/>
      </c>
      <c r="O45" s="8">
        <f>IF(OR(M45="",N45="",N45&lt;M45),"",N45-M45+1)</f>
        <v/>
      </c>
      <c r="P45" s="8">
        <f>IF(OR(F45="",G45="",G45&lt;F45),"",G45-F45+1)</f>
        <v/>
      </c>
      <c r="Q45" s="9">
        <f>IF(OR(E45="",E45&lt;=0,J45="",P45="",P45&lt;=0),"",IFERROR(E45*VLOOKUP(J45,Assumptions!$A$5:$C$7,3,FALSE)/IF(VLOOKUP(J45,Assumptions!$A$5:$C$7,2,FALSE)=0,P45,VLOOKUP(J45,Assumptions!$A$5:$C$7,2,FALSE)),""))</f>
        <v/>
      </c>
      <c r="R45" s="9">
        <f>IF(OR(E45="",E45&lt;=0,E45&gt;Assumptions!$B$10,F45="",G45="",H45="",I45="",J45="",L45="Void",M45="",N45="",O45="",P45="",F45&lt;Assumptions!$B$12,G45&gt;Assumptions!$B$13,H45&lt;Assumptions!$B$12,I45&gt;Assumptions!$B$13,G45-F45+1&gt;Assumptions!$B$11,MONTH(F45)&lt;&gt;MONTH(G45),YEAR(F45)&lt;&gt;YEAR(G45)),"",IFERROR(ROUND(IF(AND(M45=F45,N45=G45),E45,MIN(E45,Q45*O45)),Assumptions!$B$14),""))</f>
        <v/>
      </c>
      <c r="S45" s="6">
        <f>IF(A45="","",IF(OR(B45="",C45="",D45="",E45="",F45="",G45="",H45="",I45="",J45="",K45="",L45=""),"Check required inputs",IF(L45="Void","Void",IF(OR(E45&lt;=0,E45&gt;Assumptions!$B$10),"Check monthly rent",IF(OR(F45&lt;Assumptions!$B$12,G45&gt;Assumptions!$B$13,H45&lt;Assumptions!$B$12,I45&gt;Assumptions!$B$13),"Check date limits",IF(G45&lt;F45,"Check period dates",IF(I45&lt;H45,"Check occupancy dates",IF(OR(G45-F45+1&gt;Assumptions!$B$11,MONTH(F45)&lt;&gt;MONTH(G45),YEAR(F45)&lt;&gt;YEAR(G45)),"Check one-month period",IF(OR(H45&gt;G45,I45&lt;F45),"No overlap","Ready")))))))))</f>
        <v/>
      </c>
    </row>
    <row r="46">
      <c r="A46" s="19" t="n"/>
      <c r="B46" s="19" t="n"/>
      <c r="C46" s="19" t="n"/>
      <c r="D46" s="19" t="n"/>
      <c r="E46" s="20" t="n"/>
      <c r="F46" s="33" t="n"/>
      <c r="G46" s="33" t="n"/>
      <c r="H46" s="33" t="n"/>
      <c r="I46" s="33" t="n"/>
      <c r="J46" s="22" t="n"/>
      <c r="K46" s="22" t="n"/>
      <c r="L46" s="22" t="n"/>
      <c r="M46" s="35">
        <f>IF(OR(F46="",G46="",H46="",I46="",G46&lt;F46,I46&lt;H46),"",MAX(F46,H46))</f>
        <v/>
      </c>
      <c r="N46" s="35">
        <f>IF(OR(F46="",G46="",H46="",I46="",G46&lt;F46,I46&lt;H46),"",MIN(G46,I46))</f>
        <v/>
      </c>
      <c r="O46" s="13">
        <f>IF(OR(M46="",N46="",N46&lt;M46),"",N46-M46+1)</f>
        <v/>
      </c>
      <c r="P46" s="13">
        <f>IF(OR(F46="",G46="",G46&lt;F46),"",G46-F46+1)</f>
        <v/>
      </c>
      <c r="Q46" s="14">
        <f>IF(OR(E46="",E46&lt;=0,J46="",P46="",P46&lt;=0),"",IFERROR(E46*VLOOKUP(J46,Assumptions!$A$5:$C$7,3,FALSE)/IF(VLOOKUP(J46,Assumptions!$A$5:$C$7,2,FALSE)=0,P46,VLOOKUP(J46,Assumptions!$A$5:$C$7,2,FALSE)),""))</f>
        <v/>
      </c>
      <c r="R46" s="14">
        <f>IF(OR(E46="",E46&lt;=0,E46&gt;Assumptions!$B$10,F46="",G46="",H46="",I46="",J46="",L46="Void",M46="",N46="",O46="",P46="",F46&lt;Assumptions!$B$12,G46&gt;Assumptions!$B$13,H46&lt;Assumptions!$B$12,I46&gt;Assumptions!$B$13,G46-F46+1&gt;Assumptions!$B$11,MONTH(F46)&lt;&gt;MONTH(G46),YEAR(F46)&lt;&gt;YEAR(G46)),"",IFERROR(ROUND(IF(AND(M46=F46,N46=G46),E46,MIN(E46,Q46*O46)),Assumptions!$B$14),""))</f>
        <v/>
      </c>
      <c r="S46" s="11">
        <f>IF(A46="","",IF(OR(B46="",C46="",D46="",E46="",F46="",G46="",H46="",I46="",J46="",K46="",L46=""),"Check required inputs",IF(L46="Void","Void",IF(OR(E46&lt;=0,E46&gt;Assumptions!$B$10),"Check monthly rent",IF(OR(F46&lt;Assumptions!$B$12,G46&gt;Assumptions!$B$13,H46&lt;Assumptions!$B$12,I46&gt;Assumptions!$B$13),"Check date limits",IF(G46&lt;F46,"Check period dates",IF(I46&lt;H46,"Check occupancy dates",IF(OR(G46-F46+1&gt;Assumptions!$B$11,MONTH(F46)&lt;&gt;MONTH(G46),YEAR(F46)&lt;&gt;YEAR(G46)),"Check one-month period",IF(OR(H46&gt;G46,I46&lt;F46),"No overlap","Ready")))))))))</f>
        <v/>
      </c>
    </row>
    <row r="47">
      <c r="A47" s="19" t="n"/>
      <c r="B47" s="19" t="n"/>
      <c r="C47" s="19" t="n"/>
      <c r="D47" s="19" t="n"/>
      <c r="E47" s="20" t="n"/>
      <c r="F47" s="33" t="n"/>
      <c r="G47" s="33" t="n"/>
      <c r="H47" s="33" t="n"/>
      <c r="I47" s="33" t="n"/>
      <c r="J47" s="22" t="n"/>
      <c r="K47" s="22" t="n"/>
      <c r="L47" s="22" t="n"/>
      <c r="M47" s="34">
        <f>IF(OR(F47="",G47="",H47="",I47="",G47&lt;F47,I47&lt;H47),"",MAX(F47,H47))</f>
        <v/>
      </c>
      <c r="N47" s="34">
        <f>IF(OR(F47="",G47="",H47="",I47="",G47&lt;F47,I47&lt;H47),"",MIN(G47,I47))</f>
        <v/>
      </c>
      <c r="O47" s="8">
        <f>IF(OR(M47="",N47="",N47&lt;M47),"",N47-M47+1)</f>
        <v/>
      </c>
      <c r="P47" s="8">
        <f>IF(OR(F47="",G47="",G47&lt;F47),"",G47-F47+1)</f>
        <v/>
      </c>
      <c r="Q47" s="9">
        <f>IF(OR(E47="",E47&lt;=0,J47="",P47="",P47&lt;=0),"",IFERROR(E47*VLOOKUP(J47,Assumptions!$A$5:$C$7,3,FALSE)/IF(VLOOKUP(J47,Assumptions!$A$5:$C$7,2,FALSE)=0,P47,VLOOKUP(J47,Assumptions!$A$5:$C$7,2,FALSE)),""))</f>
        <v/>
      </c>
      <c r="R47" s="9">
        <f>IF(OR(E47="",E47&lt;=0,E47&gt;Assumptions!$B$10,F47="",G47="",H47="",I47="",J47="",L47="Void",M47="",N47="",O47="",P47="",F47&lt;Assumptions!$B$12,G47&gt;Assumptions!$B$13,H47&lt;Assumptions!$B$12,I47&gt;Assumptions!$B$13,G47-F47+1&gt;Assumptions!$B$11,MONTH(F47)&lt;&gt;MONTH(G47),YEAR(F47)&lt;&gt;YEAR(G47)),"",IFERROR(ROUND(IF(AND(M47=F47,N47=G47),E47,MIN(E47,Q47*O47)),Assumptions!$B$14),""))</f>
        <v/>
      </c>
      <c r="S47" s="6">
        <f>IF(A47="","",IF(OR(B47="",C47="",D47="",E47="",F47="",G47="",H47="",I47="",J47="",K47="",L47=""),"Check required inputs",IF(L47="Void","Void",IF(OR(E47&lt;=0,E47&gt;Assumptions!$B$10),"Check monthly rent",IF(OR(F47&lt;Assumptions!$B$12,G47&gt;Assumptions!$B$13,H47&lt;Assumptions!$B$12,I47&gt;Assumptions!$B$13),"Check date limits",IF(G47&lt;F47,"Check period dates",IF(I47&lt;H47,"Check occupancy dates",IF(OR(G47-F47+1&gt;Assumptions!$B$11,MONTH(F47)&lt;&gt;MONTH(G47),YEAR(F47)&lt;&gt;YEAR(G47)),"Check one-month period",IF(OR(H47&gt;G47,I47&lt;F47),"No overlap","Ready")))))))))</f>
        <v/>
      </c>
    </row>
    <row r="48">
      <c r="A48" s="19" t="n"/>
      <c r="B48" s="19" t="n"/>
      <c r="C48" s="19" t="n"/>
      <c r="D48" s="19" t="n"/>
      <c r="E48" s="20" t="n"/>
      <c r="F48" s="33" t="n"/>
      <c r="G48" s="33" t="n"/>
      <c r="H48" s="33" t="n"/>
      <c r="I48" s="33" t="n"/>
      <c r="J48" s="22" t="n"/>
      <c r="K48" s="22" t="n"/>
      <c r="L48" s="22" t="n"/>
      <c r="M48" s="35">
        <f>IF(OR(F48="",G48="",H48="",I48="",G48&lt;F48,I48&lt;H48),"",MAX(F48,H48))</f>
        <v/>
      </c>
      <c r="N48" s="35">
        <f>IF(OR(F48="",G48="",H48="",I48="",G48&lt;F48,I48&lt;H48),"",MIN(G48,I48))</f>
        <v/>
      </c>
      <c r="O48" s="13">
        <f>IF(OR(M48="",N48="",N48&lt;M48),"",N48-M48+1)</f>
        <v/>
      </c>
      <c r="P48" s="13">
        <f>IF(OR(F48="",G48="",G48&lt;F48),"",G48-F48+1)</f>
        <v/>
      </c>
      <c r="Q48" s="14">
        <f>IF(OR(E48="",E48&lt;=0,J48="",P48="",P48&lt;=0),"",IFERROR(E48*VLOOKUP(J48,Assumptions!$A$5:$C$7,3,FALSE)/IF(VLOOKUP(J48,Assumptions!$A$5:$C$7,2,FALSE)=0,P48,VLOOKUP(J48,Assumptions!$A$5:$C$7,2,FALSE)),""))</f>
        <v/>
      </c>
      <c r="R48" s="14">
        <f>IF(OR(E48="",E48&lt;=0,E48&gt;Assumptions!$B$10,F48="",G48="",H48="",I48="",J48="",L48="Void",M48="",N48="",O48="",P48="",F48&lt;Assumptions!$B$12,G48&gt;Assumptions!$B$13,H48&lt;Assumptions!$B$12,I48&gt;Assumptions!$B$13,G48-F48+1&gt;Assumptions!$B$11,MONTH(F48)&lt;&gt;MONTH(G48),YEAR(F48)&lt;&gt;YEAR(G48)),"",IFERROR(ROUND(IF(AND(M48=F48,N48=G48),E48,MIN(E48,Q48*O48)),Assumptions!$B$14),""))</f>
        <v/>
      </c>
      <c r="S48" s="11">
        <f>IF(A48="","",IF(OR(B48="",C48="",D48="",E48="",F48="",G48="",H48="",I48="",J48="",K48="",L48=""),"Check required inputs",IF(L48="Void","Void",IF(OR(E48&lt;=0,E48&gt;Assumptions!$B$10),"Check monthly rent",IF(OR(F48&lt;Assumptions!$B$12,G48&gt;Assumptions!$B$13,H48&lt;Assumptions!$B$12,I48&gt;Assumptions!$B$13),"Check date limits",IF(G48&lt;F48,"Check period dates",IF(I48&lt;H48,"Check occupancy dates",IF(OR(G48-F48+1&gt;Assumptions!$B$11,MONTH(F48)&lt;&gt;MONTH(G48),YEAR(F48)&lt;&gt;YEAR(G48)),"Check one-month period",IF(OR(H48&gt;G48,I48&lt;F48),"No overlap","Ready")))))))))</f>
        <v/>
      </c>
    </row>
    <row r="49">
      <c r="A49" s="19" t="n"/>
      <c r="B49" s="19" t="n"/>
      <c r="C49" s="19" t="n"/>
      <c r="D49" s="19" t="n"/>
      <c r="E49" s="20" t="n"/>
      <c r="F49" s="33" t="n"/>
      <c r="G49" s="33" t="n"/>
      <c r="H49" s="33" t="n"/>
      <c r="I49" s="33" t="n"/>
      <c r="J49" s="22" t="n"/>
      <c r="K49" s="22" t="n"/>
      <c r="L49" s="22" t="n"/>
      <c r="M49" s="34">
        <f>IF(OR(F49="",G49="",H49="",I49="",G49&lt;F49,I49&lt;H49),"",MAX(F49,H49))</f>
        <v/>
      </c>
      <c r="N49" s="34">
        <f>IF(OR(F49="",G49="",H49="",I49="",G49&lt;F49,I49&lt;H49),"",MIN(G49,I49))</f>
        <v/>
      </c>
      <c r="O49" s="8">
        <f>IF(OR(M49="",N49="",N49&lt;M49),"",N49-M49+1)</f>
        <v/>
      </c>
      <c r="P49" s="8">
        <f>IF(OR(F49="",G49="",G49&lt;F49),"",G49-F49+1)</f>
        <v/>
      </c>
      <c r="Q49" s="9">
        <f>IF(OR(E49="",E49&lt;=0,J49="",P49="",P49&lt;=0),"",IFERROR(E49*VLOOKUP(J49,Assumptions!$A$5:$C$7,3,FALSE)/IF(VLOOKUP(J49,Assumptions!$A$5:$C$7,2,FALSE)=0,P49,VLOOKUP(J49,Assumptions!$A$5:$C$7,2,FALSE)),""))</f>
        <v/>
      </c>
      <c r="R49" s="9">
        <f>IF(OR(E49="",E49&lt;=0,E49&gt;Assumptions!$B$10,F49="",G49="",H49="",I49="",J49="",L49="Void",M49="",N49="",O49="",P49="",F49&lt;Assumptions!$B$12,G49&gt;Assumptions!$B$13,H49&lt;Assumptions!$B$12,I49&gt;Assumptions!$B$13,G49-F49+1&gt;Assumptions!$B$11,MONTH(F49)&lt;&gt;MONTH(G49),YEAR(F49)&lt;&gt;YEAR(G49)),"",IFERROR(ROUND(IF(AND(M49=F49,N49=G49),E49,MIN(E49,Q49*O49)),Assumptions!$B$14),""))</f>
        <v/>
      </c>
      <c r="S49" s="6">
        <f>IF(A49="","",IF(OR(B49="",C49="",D49="",E49="",F49="",G49="",H49="",I49="",J49="",K49="",L49=""),"Check required inputs",IF(L49="Void","Void",IF(OR(E49&lt;=0,E49&gt;Assumptions!$B$10),"Check monthly rent",IF(OR(F49&lt;Assumptions!$B$12,G49&gt;Assumptions!$B$13,H49&lt;Assumptions!$B$12,I49&gt;Assumptions!$B$13),"Check date limits",IF(G49&lt;F49,"Check period dates",IF(I49&lt;H49,"Check occupancy dates",IF(OR(G49-F49+1&gt;Assumptions!$B$11,MONTH(F49)&lt;&gt;MONTH(G49),YEAR(F49)&lt;&gt;YEAR(G49)),"Check one-month period",IF(OR(H49&gt;G49,I49&lt;F49),"No overlap","Ready")))))))))</f>
        <v/>
      </c>
    </row>
    <row r="50">
      <c r="A50" s="19" t="n"/>
      <c r="B50" s="19" t="n"/>
      <c r="C50" s="19" t="n"/>
      <c r="D50" s="19" t="n"/>
      <c r="E50" s="20" t="n"/>
      <c r="F50" s="33" t="n"/>
      <c r="G50" s="33" t="n"/>
      <c r="H50" s="33" t="n"/>
      <c r="I50" s="33" t="n"/>
      <c r="J50" s="22" t="n"/>
      <c r="K50" s="22" t="n"/>
      <c r="L50" s="22" t="n"/>
      <c r="M50" s="35">
        <f>IF(OR(F50="",G50="",H50="",I50="",G50&lt;F50,I50&lt;H50),"",MAX(F50,H50))</f>
        <v/>
      </c>
      <c r="N50" s="35">
        <f>IF(OR(F50="",G50="",H50="",I50="",G50&lt;F50,I50&lt;H50),"",MIN(G50,I50))</f>
        <v/>
      </c>
      <c r="O50" s="13">
        <f>IF(OR(M50="",N50="",N50&lt;M50),"",N50-M50+1)</f>
        <v/>
      </c>
      <c r="P50" s="13">
        <f>IF(OR(F50="",G50="",G50&lt;F50),"",G50-F50+1)</f>
        <v/>
      </c>
      <c r="Q50" s="14">
        <f>IF(OR(E50="",E50&lt;=0,J50="",P50="",P50&lt;=0),"",IFERROR(E50*VLOOKUP(J50,Assumptions!$A$5:$C$7,3,FALSE)/IF(VLOOKUP(J50,Assumptions!$A$5:$C$7,2,FALSE)=0,P50,VLOOKUP(J50,Assumptions!$A$5:$C$7,2,FALSE)),""))</f>
        <v/>
      </c>
      <c r="R50" s="14">
        <f>IF(OR(E50="",E50&lt;=0,E50&gt;Assumptions!$B$10,F50="",G50="",H50="",I50="",J50="",L50="Void",M50="",N50="",O50="",P50="",F50&lt;Assumptions!$B$12,G50&gt;Assumptions!$B$13,H50&lt;Assumptions!$B$12,I50&gt;Assumptions!$B$13,G50-F50+1&gt;Assumptions!$B$11,MONTH(F50)&lt;&gt;MONTH(G50),YEAR(F50)&lt;&gt;YEAR(G50)),"",IFERROR(ROUND(IF(AND(M50=F50,N50=G50),E50,MIN(E50,Q50*O50)),Assumptions!$B$14),""))</f>
        <v/>
      </c>
      <c r="S50" s="11">
        <f>IF(A50="","",IF(OR(B50="",C50="",D50="",E50="",F50="",G50="",H50="",I50="",J50="",K50="",L50=""),"Check required inputs",IF(L50="Void","Void",IF(OR(E50&lt;=0,E50&gt;Assumptions!$B$10),"Check monthly rent",IF(OR(F50&lt;Assumptions!$B$12,G50&gt;Assumptions!$B$13,H50&lt;Assumptions!$B$12,I50&gt;Assumptions!$B$13),"Check date limits",IF(G50&lt;F50,"Check period dates",IF(I50&lt;H50,"Check occupancy dates",IF(OR(G50-F50+1&gt;Assumptions!$B$11,MONTH(F50)&lt;&gt;MONTH(G50),YEAR(F50)&lt;&gt;YEAR(G50)),"Check one-month period",IF(OR(H50&gt;G50,I50&lt;F50),"No overlap","Ready")))))))))</f>
        <v/>
      </c>
    </row>
    <row r="51">
      <c r="A51" s="19" t="n"/>
      <c r="B51" s="19" t="n"/>
      <c r="C51" s="19" t="n"/>
      <c r="D51" s="19" t="n"/>
      <c r="E51" s="20" t="n"/>
      <c r="F51" s="33" t="n"/>
      <c r="G51" s="33" t="n"/>
      <c r="H51" s="33" t="n"/>
      <c r="I51" s="33" t="n"/>
      <c r="J51" s="22" t="n"/>
      <c r="K51" s="22" t="n"/>
      <c r="L51" s="22" t="n"/>
      <c r="M51" s="34">
        <f>IF(OR(F51="",G51="",H51="",I51="",G51&lt;F51,I51&lt;H51),"",MAX(F51,H51))</f>
        <v/>
      </c>
      <c r="N51" s="34">
        <f>IF(OR(F51="",G51="",H51="",I51="",G51&lt;F51,I51&lt;H51),"",MIN(G51,I51))</f>
        <v/>
      </c>
      <c r="O51" s="8">
        <f>IF(OR(M51="",N51="",N51&lt;M51),"",N51-M51+1)</f>
        <v/>
      </c>
      <c r="P51" s="8">
        <f>IF(OR(F51="",G51="",G51&lt;F51),"",G51-F51+1)</f>
        <v/>
      </c>
      <c r="Q51" s="9">
        <f>IF(OR(E51="",E51&lt;=0,J51="",P51="",P51&lt;=0),"",IFERROR(E51*VLOOKUP(J51,Assumptions!$A$5:$C$7,3,FALSE)/IF(VLOOKUP(J51,Assumptions!$A$5:$C$7,2,FALSE)=0,P51,VLOOKUP(J51,Assumptions!$A$5:$C$7,2,FALSE)),""))</f>
        <v/>
      </c>
      <c r="R51" s="9">
        <f>IF(OR(E51="",E51&lt;=0,E51&gt;Assumptions!$B$10,F51="",G51="",H51="",I51="",J51="",L51="Void",M51="",N51="",O51="",P51="",F51&lt;Assumptions!$B$12,G51&gt;Assumptions!$B$13,H51&lt;Assumptions!$B$12,I51&gt;Assumptions!$B$13,G51-F51+1&gt;Assumptions!$B$11,MONTH(F51)&lt;&gt;MONTH(G51),YEAR(F51)&lt;&gt;YEAR(G51)),"",IFERROR(ROUND(IF(AND(M51=F51,N51=G51),E51,MIN(E51,Q51*O51)),Assumptions!$B$14),""))</f>
        <v/>
      </c>
      <c r="S51" s="6">
        <f>IF(A51="","",IF(OR(B51="",C51="",D51="",E51="",F51="",G51="",H51="",I51="",J51="",K51="",L51=""),"Check required inputs",IF(L51="Void","Void",IF(OR(E51&lt;=0,E51&gt;Assumptions!$B$10),"Check monthly rent",IF(OR(F51&lt;Assumptions!$B$12,G51&gt;Assumptions!$B$13,H51&lt;Assumptions!$B$12,I51&gt;Assumptions!$B$13),"Check date limits",IF(G51&lt;F51,"Check period dates",IF(I51&lt;H51,"Check occupancy dates",IF(OR(G51-F51+1&gt;Assumptions!$B$11,MONTH(F51)&lt;&gt;MONTH(G51),YEAR(F51)&lt;&gt;YEAR(G51)),"Check one-month period",IF(OR(H51&gt;G51,I51&lt;F51),"No overlap","Ready")))))))))</f>
        <v/>
      </c>
    </row>
    <row r="52">
      <c r="A52" s="19" t="n"/>
      <c r="B52" s="19" t="n"/>
      <c r="C52" s="19" t="n"/>
      <c r="D52" s="19" t="n"/>
      <c r="E52" s="20" t="n"/>
      <c r="F52" s="33" t="n"/>
      <c r="G52" s="33" t="n"/>
      <c r="H52" s="33" t="n"/>
      <c r="I52" s="33" t="n"/>
      <c r="J52" s="22" t="n"/>
      <c r="K52" s="22" t="n"/>
      <c r="L52" s="22" t="n"/>
      <c r="M52" s="35">
        <f>IF(OR(F52="",G52="",H52="",I52="",G52&lt;F52,I52&lt;H52),"",MAX(F52,H52))</f>
        <v/>
      </c>
      <c r="N52" s="35">
        <f>IF(OR(F52="",G52="",H52="",I52="",G52&lt;F52,I52&lt;H52),"",MIN(G52,I52))</f>
        <v/>
      </c>
      <c r="O52" s="13">
        <f>IF(OR(M52="",N52="",N52&lt;M52),"",N52-M52+1)</f>
        <v/>
      </c>
      <c r="P52" s="13">
        <f>IF(OR(F52="",G52="",G52&lt;F52),"",G52-F52+1)</f>
        <v/>
      </c>
      <c r="Q52" s="14">
        <f>IF(OR(E52="",E52&lt;=0,J52="",P52="",P52&lt;=0),"",IFERROR(E52*VLOOKUP(J52,Assumptions!$A$5:$C$7,3,FALSE)/IF(VLOOKUP(J52,Assumptions!$A$5:$C$7,2,FALSE)=0,P52,VLOOKUP(J52,Assumptions!$A$5:$C$7,2,FALSE)),""))</f>
        <v/>
      </c>
      <c r="R52" s="14">
        <f>IF(OR(E52="",E52&lt;=0,E52&gt;Assumptions!$B$10,F52="",G52="",H52="",I52="",J52="",L52="Void",M52="",N52="",O52="",P52="",F52&lt;Assumptions!$B$12,G52&gt;Assumptions!$B$13,H52&lt;Assumptions!$B$12,I52&gt;Assumptions!$B$13,G52-F52+1&gt;Assumptions!$B$11,MONTH(F52)&lt;&gt;MONTH(G52),YEAR(F52)&lt;&gt;YEAR(G52)),"",IFERROR(ROUND(IF(AND(M52=F52,N52=G52),E52,MIN(E52,Q52*O52)),Assumptions!$B$14),""))</f>
        <v/>
      </c>
      <c r="S52" s="11">
        <f>IF(A52="","",IF(OR(B52="",C52="",D52="",E52="",F52="",G52="",H52="",I52="",J52="",K52="",L52=""),"Check required inputs",IF(L52="Void","Void",IF(OR(E52&lt;=0,E52&gt;Assumptions!$B$10),"Check monthly rent",IF(OR(F52&lt;Assumptions!$B$12,G52&gt;Assumptions!$B$13,H52&lt;Assumptions!$B$12,I52&gt;Assumptions!$B$13),"Check date limits",IF(G52&lt;F52,"Check period dates",IF(I52&lt;H52,"Check occupancy dates",IF(OR(G52-F52+1&gt;Assumptions!$B$11,MONTH(F52)&lt;&gt;MONTH(G52),YEAR(F52)&lt;&gt;YEAR(G52)),"Check one-month period",IF(OR(H52&gt;G52,I52&lt;F52),"No overlap","Ready")))))))))</f>
        <v/>
      </c>
    </row>
    <row r="53">
      <c r="A53" s="19" t="n"/>
      <c r="B53" s="19" t="n"/>
      <c r="C53" s="19" t="n"/>
      <c r="D53" s="19" t="n"/>
      <c r="E53" s="20" t="n"/>
      <c r="F53" s="33" t="n"/>
      <c r="G53" s="33" t="n"/>
      <c r="H53" s="33" t="n"/>
      <c r="I53" s="33" t="n"/>
      <c r="J53" s="22" t="n"/>
      <c r="K53" s="22" t="n"/>
      <c r="L53" s="22" t="n"/>
      <c r="M53" s="34">
        <f>IF(OR(F53="",G53="",H53="",I53="",G53&lt;F53,I53&lt;H53),"",MAX(F53,H53))</f>
        <v/>
      </c>
      <c r="N53" s="34">
        <f>IF(OR(F53="",G53="",H53="",I53="",G53&lt;F53,I53&lt;H53),"",MIN(G53,I53))</f>
        <v/>
      </c>
      <c r="O53" s="8">
        <f>IF(OR(M53="",N53="",N53&lt;M53),"",N53-M53+1)</f>
        <v/>
      </c>
      <c r="P53" s="8">
        <f>IF(OR(F53="",G53="",G53&lt;F53),"",G53-F53+1)</f>
        <v/>
      </c>
      <c r="Q53" s="9">
        <f>IF(OR(E53="",E53&lt;=0,J53="",P53="",P53&lt;=0),"",IFERROR(E53*VLOOKUP(J53,Assumptions!$A$5:$C$7,3,FALSE)/IF(VLOOKUP(J53,Assumptions!$A$5:$C$7,2,FALSE)=0,P53,VLOOKUP(J53,Assumptions!$A$5:$C$7,2,FALSE)),""))</f>
        <v/>
      </c>
      <c r="R53" s="9">
        <f>IF(OR(E53="",E53&lt;=0,E53&gt;Assumptions!$B$10,F53="",G53="",H53="",I53="",J53="",L53="Void",M53="",N53="",O53="",P53="",F53&lt;Assumptions!$B$12,G53&gt;Assumptions!$B$13,H53&lt;Assumptions!$B$12,I53&gt;Assumptions!$B$13,G53-F53+1&gt;Assumptions!$B$11,MONTH(F53)&lt;&gt;MONTH(G53),YEAR(F53)&lt;&gt;YEAR(G53)),"",IFERROR(ROUND(IF(AND(M53=F53,N53=G53),E53,MIN(E53,Q53*O53)),Assumptions!$B$14),""))</f>
        <v/>
      </c>
      <c r="S53" s="6">
        <f>IF(A53="","",IF(OR(B53="",C53="",D53="",E53="",F53="",G53="",H53="",I53="",J53="",K53="",L53=""),"Check required inputs",IF(L53="Void","Void",IF(OR(E53&lt;=0,E53&gt;Assumptions!$B$10),"Check monthly rent",IF(OR(F53&lt;Assumptions!$B$12,G53&gt;Assumptions!$B$13,H53&lt;Assumptions!$B$12,I53&gt;Assumptions!$B$13),"Check date limits",IF(G53&lt;F53,"Check period dates",IF(I53&lt;H53,"Check occupancy dates",IF(OR(G53-F53+1&gt;Assumptions!$B$11,MONTH(F53)&lt;&gt;MONTH(G53),YEAR(F53)&lt;&gt;YEAR(G53)),"Check one-month period",IF(OR(H53&gt;G53,I53&lt;F53),"No overlap","Ready")))))))))</f>
        <v/>
      </c>
    </row>
    <row r="54">
      <c r="A54" s="19" t="n"/>
      <c r="B54" s="19" t="n"/>
      <c r="C54" s="19" t="n"/>
      <c r="D54" s="19" t="n"/>
      <c r="E54" s="20" t="n"/>
      <c r="F54" s="33" t="n"/>
      <c r="G54" s="33" t="n"/>
      <c r="H54" s="33" t="n"/>
      <c r="I54" s="33" t="n"/>
      <c r="J54" s="22" t="n"/>
      <c r="K54" s="22" t="n"/>
      <c r="L54" s="22" t="n"/>
      <c r="M54" s="35">
        <f>IF(OR(F54="",G54="",H54="",I54="",G54&lt;F54,I54&lt;H54),"",MAX(F54,H54))</f>
        <v/>
      </c>
      <c r="N54" s="35">
        <f>IF(OR(F54="",G54="",H54="",I54="",G54&lt;F54,I54&lt;H54),"",MIN(G54,I54))</f>
        <v/>
      </c>
      <c r="O54" s="13">
        <f>IF(OR(M54="",N54="",N54&lt;M54),"",N54-M54+1)</f>
        <v/>
      </c>
      <c r="P54" s="13">
        <f>IF(OR(F54="",G54="",G54&lt;F54),"",G54-F54+1)</f>
        <v/>
      </c>
      <c r="Q54" s="14">
        <f>IF(OR(E54="",E54&lt;=0,J54="",P54="",P54&lt;=0),"",IFERROR(E54*VLOOKUP(J54,Assumptions!$A$5:$C$7,3,FALSE)/IF(VLOOKUP(J54,Assumptions!$A$5:$C$7,2,FALSE)=0,P54,VLOOKUP(J54,Assumptions!$A$5:$C$7,2,FALSE)),""))</f>
        <v/>
      </c>
      <c r="R54" s="14">
        <f>IF(OR(E54="",E54&lt;=0,E54&gt;Assumptions!$B$10,F54="",G54="",H54="",I54="",J54="",L54="Void",M54="",N54="",O54="",P54="",F54&lt;Assumptions!$B$12,G54&gt;Assumptions!$B$13,H54&lt;Assumptions!$B$12,I54&gt;Assumptions!$B$13,G54-F54+1&gt;Assumptions!$B$11,MONTH(F54)&lt;&gt;MONTH(G54),YEAR(F54)&lt;&gt;YEAR(G54)),"",IFERROR(ROUND(IF(AND(M54=F54,N54=G54),E54,MIN(E54,Q54*O54)),Assumptions!$B$14),""))</f>
        <v/>
      </c>
      <c r="S54" s="11">
        <f>IF(A54="","",IF(OR(B54="",C54="",D54="",E54="",F54="",G54="",H54="",I54="",J54="",K54="",L54=""),"Check required inputs",IF(L54="Void","Void",IF(OR(E54&lt;=0,E54&gt;Assumptions!$B$10),"Check monthly rent",IF(OR(F54&lt;Assumptions!$B$12,G54&gt;Assumptions!$B$13,H54&lt;Assumptions!$B$12,I54&gt;Assumptions!$B$13),"Check date limits",IF(G54&lt;F54,"Check period dates",IF(I54&lt;H54,"Check occupancy dates",IF(OR(G54-F54+1&gt;Assumptions!$B$11,MONTH(F54)&lt;&gt;MONTH(G54),YEAR(F54)&lt;&gt;YEAR(G54)),"Check one-month period",IF(OR(H54&gt;G54,I54&lt;F54),"No overlap","Ready")))))))))</f>
        <v/>
      </c>
    </row>
    <row r="55">
      <c r="A55" s="19" t="n"/>
      <c r="B55" s="19" t="n"/>
      <c r="C55" s="19" t="n"/>
      <c r="D55" s="19" t="n"/>
      <c r="E55" s="20" t="n"/>
      <c r="F55" s="33" t="n"/>
      <c r="G55" s="33" t="n"/>
      <c r="H55" s="33" t="n"/>
      <c r="I55" s="33" t="n"/>
      <c r="J55" s="22" t="n"/>
      <c r="K55" s="22" t="n"/>
      <c r="L55" s="22" t="n"/>
      <c r="M55" s="34">
        <f>IF(OR(F55="",G55="",H55="",I55="",G55&lt;F55,I55&lt;H55),"",MAX(F55,H55))</f>
        <v/>
      </c>
      <c r="N55" s="34">
        <f>IF(OR(F55="",G55="",H55="",I55="",G55&lt;F55,I55&lt;H55),"",MIN(G55,I55))</f>
        <v/>
      </c>
      <c r="O55" s="8">
        <f>IF(OR(M55="",N55="",N55&lt;M55),"",N55-M55+1)</f>
        <v/>
      </c>
      <c r="P55" s="8">
        <f>IF(OR(F55="",G55="",G55&lt;F55),"",G55-F55+1)</f>
        <v/>
      </c>
      <c r="Q55" s="9">
        <f>IF(OR(E55="",E55&lt;=0,J55="",P55="",P55&lt;=0),"",IFERROR(E55*VLOOKUP(J55,Assumptions!$A$5:$C$7,3,FALSE)/IF(VLOOKUP(J55,Assumptions!$A$5:$C$7,2,FALSE)=0,P55,VLOOKUP(J55,Assumptions!$A$5:$C$7,2,FALSE)),""))</f>
        <v/>
      </c>
      <c r="R55" s="9">
        <f>IF(OR(E55="",E55&lt;=0,E55&gt;Assumptions!$B$10,F55="",G55="",H55="",I55="",J55="",L55="Void",M55="",N55="",O55="",P55="",F55&lt;Assumptions!$B$12,G55&gt;Assumptions!$B$13,H55&lt;Assumptions!$B$12,I55&gt;Assumptions!$B$13,G55-F55+1&gt;Assumptions!$B$11,MONTH(F55)&lt;&gt;MONTH(G55),YEAR(F55)&lt;&gt;YEAR(G55)),"",IFERROR(ROUND(IF(AND(M55=F55,N55=G55),E55,MIN(E55,Q55*O55)),Assumptions!$B$14),""))</f>
        <v/>
      </c>
      <c r="S55" s="6">
        <f>IF(A55="","",IF(OR(B55="",C55="",D55="",E55="",F55="",G55="",H55="",I55="",J55="",K55="",L55=""),"Check required inputs",IF(L55="Void","Void",IF(OR(E55&lt;=0,E55&gt;Assumptions!$B$10),"Check monthly rent",IF(OR(F55&lt;Assumptions!$B$12,G55&gt;Assumptions!$B$13,H55&lt;Assumptions!$B$12,I55&gt;Assumptions!$B$13),"Check date limits",IF(G55&lt;F55,"Check period dates",IF(I55&lt;H55,"Check occupancy dates",IF(OR(G55-F55+1&gt;Assumptions!$B$11,MONTH(F55)&lt;&gt;MONTH(G55),YEAR(F55)&lt;&gt;YEAR(G55)),"Check one-month period",IF(OR(H55&gt;G55,I55&lt;F55),"No overlap","Ready")))))))))</f>
        <v/>
      </c>
    </row>
    <row r="56">
      <c r="A56" s="19" t="n"/>
      <c r="B56" s="19" t="n"/>
      <c r="C56" s="19" t="n"/>
      <c r="D56" s="19" t="n"/>
      <c r="E56" s="20" t="n"/>
      <c r="F56" s="33" t="n"/>
      <c r="G56" s="33" t="n"/>
      <c r="H56" s="33" t="n"/>
      <c r="I56" s="33" t="n"/>
      <c r="J56" s="22" t="n"/>
      <c r="K56" s="22" t="n"/>
      <c r="L56" s="22" t="n"/>
      <c r="M56" s="35">
        <f>IF(OR(F56="",G56="",H56="",I56="",G56&lt;F56,I56&lt;H56),"",MAX(F56,H56))</f>
        <v/>
      </c>
      <c r="N56" s="35">
        <f>IF(OR(F56="",G56="",H56="",I56="",G56&lt;F56,I56&lt;H56),"",MIN(G56,I56))</f>
        <v/>
      </c>
      <c r="O56" s="13">
        <f>IF(OR(M56="",N56="",N56&lt;M56),"",N56-M56+1)</f>
        <v/>
      </c>
      <c r="P56" s="13">
        <f>IF(OR(F56="",G56="",G56&lt;F56),"",G56-F56+1)</f>
        <v/>
      </c>
      <c r="Q56" s="14">
        <f>IF(OR(E56="",E56&lt;=0,J56="",P56="",P56&lt;=0),"",IFERROR(E56*VLOOKUP(J56,Assumptions!$A$5:$C$7,3,FALSE)/IF(VLOOKUP(J56,Assumptions!$A$5:$C$7,2,FALSE)=0,P56,VLOOKUP(J56,Assumptions!$A$5:$C$7,2,FALSE)),""))</f>
        <v/>
      </c>
      <c r="R56" s="14">
        <f>IF(OR(E56="",E56&lt;=0,E56&gt;Assumptions!$B$10,F56="",G56="",H56="",I56="",J56="",L56="Void",M56="",N56="",O56="",P56="",F56&lt;Assumptions!$B$12,G56&gt;Assumptions!$B$13,H56&lt;Assumptions!$B$12,I56&gt;Assumptions!$B$13,G56-F56+1&gt;Assumptions!$B$11,MONTH(F56)&lt;&gt;MONTH(G56),YEAR(F56)&lt;&gt;YEAR(G56)),"",IFERROR(ROUND(IF(AND(M56=F56,N56=G56),E56,MIN(E56,Q56*O56)),Assumptions!$B$14),""))</f>
        <v/>
      </c>
      <c r="S56" s="11">
        <f>IF(A56="","",IF(OR(B56="",C56="",D56="",E56="",F56="",G56="",H56="",I56="",J56="",K56="",L56=""),"Check required inputs",IF(L56="Void","Void",IF(OR(E56&lt;=0,E56&gt;Assumptions!$B$10),"Check monthly rent",IF(OR(F56&lt;Assumptions!$B$12,G56&gt;Assumptions!$B$13,H56&lt;Assumptions!$B$12,I56&gt;Assumptions!$B$13),"Check date limits",IF(G56&lt;F56,"Check period dates",IF(I56&lt;H56,"Check occupancy dates",IF(OR(G56-F56+1&gt;Assumptions!$B$11,MONTH(F56)&lt;&gt;MONTH(G56),YEAR(F56)&lt;&gt;YEAR(G56)),"Check one-month period",IF(OR(H56&gt;G56,I56&lt;F56),"No overlap","Ready")))))))))</f>
        <v/>
      </c>
    </row>
    <row r="57">
      <c r="A57" s="19" t="n"/>
      <c r="B57" s="19" t="n"/>
      <c r="C57" s="19" t="n"/>
      <c r="D57" s="19" t="n"/>
      <c r="E57" s="20" t="n"/>
      <c r="F57" s="33" t="n"/>
      <c r="G57" s="33" t="n"/>
      <c r="H57" s="33" t="n"/>
      <c r="I57" s="33" t="n"/>
      <c r="J57" s="22" t="n"/>
      <c r="K57" s="22" t="n"/>
      <c r="L57" s="22" t="n"/>
      <c r="M57" s="34">
        <f>IF(OR(F57="",G57="",H57="",I57="",G57&lt;F57,I57&lt;H57),"",MAX(F57,H57))</f>
        <v/>
      </c>
      <c r="N57" s="34">
        <f>IF(OR(F57="",G57="",H57="",I57="",G57&lt;F57,I57&lt;H57),"",MIN(G57,I57))</f>
        <v/>
      </c>
      <c r="O57" s="8">
        <f>IF(OR(M57="",N57="",N57&lt;M57),"",N57-M57+1)</f>
        <v/>
      </c>
      <c r="P57" s="8">
        <f>IF(OR(F57="",G57="",G57&lt;F57),"",G57-F57+1)</f>
        <v/>
      </c>
      <c r="Q57" s="9">
        <f>IF(OR(E57="",E57&lt;=0,J57="",P57="",P57&lt;=0),"",IFERROR(E57*VLOOKUP(J57,Assumptions!$A$5:$C$7,3,FALSE)/IF(VLOOKUP(J57,Assumptions!$A$5:$C$7,2,FALSE)=0,P57,VLOOKUP(J57,Assumptions!$A$5:$C$7,2,FALSE)),""))</f>
        <v/>
      </c>
      <c r="R57" s="9">
        <f>IF(OR(E57="",E57&lt;=0,E57&gt;Assumptions!$B$10,F57="",G57="",H57="",I57="",J57="",L57="Void",M57="",N57="",O57="",P57="",F57&lt;Assumptions!$B$12,G57&gt;Assumptions!$B$13,H57&lt;Assumptions!$B$12,I57&gt;Assumptions!$B$13,G57-F57+1&gt;Assumptions!$B$11,MONTH(F57)&lt;&gt;MONTH(G57),YEAR(F57)&lt;&gt;YEAR(G57)),"",IFERROR(ROUND(IF(AND(M57=F57,N57=G57),E57,MIN(E57,Q57*O57)),Assumptions!$B$14),""))</f>
        <v/>
      </c>
      <c r="S57" s="6">
        <f>IF(A57="","",IF(OR(B57="",C57="",D57="",E57="",F57="",G57="",H57="",I57="",J57="",K57="",L57=""),"Check required inputs",IF(L57="Void","Void",IF(OR(E57&lt;=0,E57&gt;Assumptions!$B$10),"Check monthly rent",IF(OR(F57&lt;Assumptions!$B$12,G57&gt;Assumptions!$B$13,H57&lt;Assumptions!$B$12,I57&gt;Assumptions!$B$13),"Check date limits",IF(G57&lt;F57,"Check period dates",IF(I57&lt;H57,"Check occupancy dates",IF(OR(G57-F57+1&gt;Assumptions!$B$11,MONTH(F57)&lt;&gt;MONTH(G57),YEAR(F57)&lt;&gt;YEAR(G57)),"Check one-month period",IF(OR(H57&gt;G57,I57&lt;F57),"No overlap","Ready")))))))))</f>
        <v/>
      </c>
    </row>
    <row r="58">
      <c r="A58" s="19" t="n"/>
      <c r="B58" s="19" t="n"/>
      <c r="C58" s="19" t="n"/>
      <c r="D58" s="19" t="n"/>
      <c r="E58" s="20" t="n"/>
      <c r="F58" s="33" t="n"/>
      <c r="G58" s="33" t="n"/>
      <c r="H58" s="33" t="n"/>
      <c r="I58" s="33" t="n"/>
      <c r="J58" s="22" t="n"/>
      <c r="K58" s="22" t="n"/>
      <c r="L58" s="22" t="n"/>
      <c r="M58" s="35">
        <f>IF(OR(F58="",G58="",H58="",I58="",G58&lt;F58,I58&lt;H58),"",MAX(F58,H58))</f>
        <v/>
      </c>
      <c r="N58" s="35">
        <f>IF(OR(F58="",G58="",H58="",I58="",G58&lt;F58,I58&lt;H58),"",MIN(G58,I58))</f>
        <v/>
      </c>
      <c r="O58" s="13">
        <f>IF(OR(M58="",N58="",N58&lt;M58),"",N58-M58+1)</f>
        <v/>
      </c>
      <c r="P58" s="13">
        <f>IF(OR(F58="",G58="",G58&lt;F58),"",G58-F58+1)</f>
        <v/>
      </c>
      <c r="Q58" s="14">
        <f>IF(OR(E58="",E58&lt;=0,J58="",P58="",P58&lt;=0),"",IFERROR(E58*VLOOKUP(J58,Assumptions!$A$5:$C$7,3,FALSE)/IF(VLOOKUP(J58,Assumptions!$A$5:$C$7,2,FALSE)=0,P58,VLOOKUP(J58,Assumptions!$A$5:$C$7,2,FALSE)),""))</f>
        <v/>
      </c>
      <c r="R58" s="14">
        <f>IF(OR(E58="",E58&lt;=0,E58&gt;Assumptions!$B$10,F58="",G58="",H58="",I58="",J58="",L58="Void",M58="",N58="",O58="",P58="",F58&lt;Assumptions!$B$12,G58&gt;Assumptions!$B$13,H58&lt;Assumptions!$B$12,I58&gt;Assumptions!$B$13,G58-F58+1&gt;Assumptions!$B$11,MONTH(F58)&lt;&gt;MONTH(G58),YEAR(F58)&lt;&gt;YEAR(G58)),"",IFERROR(ROUND(IF(AND(M58=F58,N58=G58),E58,MIN(E58,Q58*O58)),Assumptions!$B$14),""))</f>
        <v/>
      </c>
      <c r="S58" s="11">
        <f>IF(A58="","",IF(OR(B58="",C58="",D58="",E58="",F58="",G58="",H58="",I58="",J58="",K58="",L58=""),"Check required inputs",IF(L58="Void","Void",IF(OR(E58&lt;=0,E58&gt;Assumptions!$B$10),"Check monthly rent",IF(OR(F58&lt;Assumptions!$B$12,G58&gt;Assumptions!$B$13,H58&lt;Assumptions!$B$12,I58&gt;Assumptions!$B$13),"Check date limits",IF(G58&lt;F58,"Check period dates",IF(I58&lt;H58,"Check occupancy dates",IF(OR(G58-F58+1&gt;Assumptions!$B$11,MONTH(F58)&lt;&gt;MONTH(G58),YEAR(F58)&lt;&gt;YEAR(G58)),"Check one-month period",IF(OR(H58&gt;G58,I58&lt;F58),"No overlap","Ready")))))))))</f>
        <v/>
      </c>
    </row>
    <row r="59">
      <c r="A59" s="19" t="n"/>
      <c r="B59" s="19" t="n"/>
      <c r="C59" s="19" t="n"/>
      <c r="D59" s="19" t="n"/>
      <c r="E59" s="20" t="n"/>
      <c r="F59" s="33" t="n"/>
      <c r="G59" s="33" t="n"/>
      <c r="H59" s="33" t="n"/>
      <c r="I59" s="33" t="n"/>
      <c r="J59" s="22" t="n"/>
      <c r="K59" s="22" t="n"/>
      <c r="L59" s="22" t="n"/>
      <c r="M59" s="34">
        <f>IF(OR(F59="",G59="",H59="",I59="",G59&lt;F59,I59&lt;H59),"",MAX(F59,H59))</f>
        <v/>
      </c>
      <c r="N59" s="34">
        <f>IF(OR(F59="",G59="",H59="",I59="",G59&lt;F59,I59&lt;H59),"",MIN(G59,I59))</f>
        <v/>
      </c>
      <c r="O59" s="8">
        <f>IF(OR(M59="",N59="",N59&lt;M59),"",N59-M59+1)</f>
        <v/>
      </c>
      <c r="P59" s="8">
        <f>IF(OR(F59="",G59="",G59&lt;F59),"",G59-F59+1)</f>
        <v/>
      </c>
      <c r="Q59" s="9">
        <f>IF(OR(E59="",E59&lt;=0,J59="",P59="",P59&lt;=0),"",IFERROR(E59*VLOOKUP(J59,Assumptions!$A$5:$C$7,3,FALSE)/IF(VLOOKUP(J59,Assumptions!$A$5:$C$7,2,FALSE)=0,P59,VLOOKUP(J59,Assumptions!$A$5:$C$7,2,FALSE)),""))</f>
        <v/>
      </c>
      <c r="R59" s="9">
        <f>IF(OR(E59="",E59&lt;=0,E59&gt;Assumptions!$B$10,F59="",G59="",H59="",I59="",J59="",L59="Void",M59="",N59="",O59="",P59="",F59&lt;Assumptions!$B$12,G59&gt;Assumptions!$B$13,H59&lt;Assumptions!$B$12,I59&gt;Assumptions!$B$13,G59-F59+1&gt;Assumptions!$B$11,MONTH(F59)&lt;&gt;MONTH(G59),YEAR(F59)&lt;&gt;YEAR(G59)),"",IFERROR(ROUND(IF(AND(M59=F59,N59=G59),E59,MIN(E59,Q59*O59)),Assumptions!$B$14),""))</f>
        <v/>
      </c>
      <c r="S59" s="6">
        <f>IF(A59="","",IF(OR(B59="",C59="",D59="",E59="",F59="",G59="",H59="",I59="",J59="",K59="",L59=""),"Check required inputs",IF(L59="Void","Void",IF(OR(E59&lt;=0,E59&gt;Assumptions!$B$10),"Check monthly rent",IF(OR(F59&lt;Assumptions!$B$12,G59&gt;Assumptions!$B$13,H59&lt;Assumptions!$B$12,I59&gt;Assumptions!$B$13),"Check date limits",IF(G59&lt;F59,"Check period dates",IF(I59&lt;H59,"Check occupancy dates",IF(OR(G59-F59+1&gt;Assumptions!$B$11,MONTH(F59)&lt;&gt;MONTH(G59),YEAR(F59)&lt;&gt;YEAR(G59)),"Check one-month period",IF(OR(H59&gt;G59,I59&lt;F59),"No overlap","Ready")))))))))</f>
        <v/>
      </c>
    </row>
    <row r="60">
      <c r="A60" s="19" t="n"/>
      <c r="B60" s="19" t="n"/>
      <c r="C60" s="19" t="n"/>
      <c r="D60" s="19" t="n"/>
      <c r="E60" s="20" t="n"/>
      <c r="F60" s="33" t="n"/>
      <c r="G60" s="33" t="n"/>
      <c r="H60" s="33" t="n"/>
      <c r="I60" s="33" t="n"/>
      <c r="J60" s="22" t="n"/>
      <c r="K60" s="22" t="n"/>
      <c r="L60" s="22" t="n"/>
      <c r="M60" s="35">
        <f>IF(OR(F60="",G60="",H60="",I60="",G60&lt;F60,I60&lt;H60),"",MAX(F60,H60))</f>
        <v/>
      </c>
      <c r="N60" s="35">
        <f>IF(OR(F60="",G60="",H60="",I60="",G60&lt;F60,I60&lt;H60),"",MIN(G60,I60))</f>
        <v/>
      </c>
      <c r="O60" s="13">
        <f>IF(OR(M60="",N60="",N60&lt;M60),"",N60-M60+1)</f>
        <v/>
      </c>
      <c r="P60" s="13">
        <f>IF(OR(F60="",G60="",G60&lt;F60),"",G60-F60+1)</f>
        <v/>
      </c>
      <c r="Q60" s="14">
        <f>IF(OR(E60="",E60&lt;=0,J60="",P60="",P60&lt;=0),"",IFERROR(E60*VLOOKUP(J60,Assumptions!$A$5:$C$7,3,FALSE)/IF(VLOOKUP(J60,Assumptions!$A$5:$C$7,2,FALSE)=0,P60,VLOOKUP(J60,Assumptions!$A$5:$C$7,2,FALSE)),""))</f>
        <v/>
      </c>
      <c r="R60" s="14">
        <f>IF(OR(E60="",E60&lt;=0,E60&gt;Assumptions!$B$10,F60="",G60="",H60="",I60="",J60="",L60="Void",M60="",N60="",O60="",P60="",F60&lt;Assumptions!$B$12,G60&gt;Assumptions!$B$13,H60&lt;Assumptions!$B$12,I60&gt;Assumptions!$B$13,G60-F60+1&gt;Assumptions!$B$11,MONTH(F60)&lt;&gt;MONTH(G60),YEAR(F60)&lt;&gt;YEAR(G60)),"",IFERROR(ROUND(IF(AND(M60=F60,N60=G60),E60,MIN(E60,Q60*O60)),Assumptions!$B$14),""))</f>
        <v/>
      </c>
      <c r="S60" s="11">
        <f>IF(A60="","",IF(OR(B60="",C60="",D60="",E60="",F60="",G60="",H60="",I60="",J60="",K60="",L60=""),"Check required inputs",IF(L60="Void","Void",IF(OR(E60&lt;=0,E60&gt;Assumptions!$B$10),"Check monthly rent",IF(OR(F60&lt;Assumptions!$B$12,G60&gt;Assumptions!$B$13,H60&lt;Assumptions!$B$12,I60&gt;Assumptions!$B$13),"Check date limits",IF(G60&lt;F60,"Check period dates",IF(I60&lt;H60,"Check occupancy dates",IF(OR(G60-F60+1&gt;Assumptions!$B$11,MONTH(F60)&lt;&gt;MONTH(G60),YEAR(F60)&lt;&gt;YEAR(G60)),"Check one-month period",IF(OR(H60&gt;G60,I60&lt;F60),"No overlap","Ready")))))))))</f>
        <v/>
      </c>
    </row>
    <row r="61">
      <c r="A61" s="19" t="n"/>
      <c r="B61" s="19" t="n"/>
      <c r="C61" s="19" t="n"/>
      <c r="D61" s="19" t="n"/>
      <c r="E61" s="20" t="n"/>
      <c r="F61" s="33" t="n"/>
      <c r="G61" s="33" t="n"/>
      <c r="H61" s="33" t="n"/>
      <c r="I61" s="33" t="n"/>
      <c r="J61" s="22" t="n"/>
      <c r="K61" s="22" t="n"/>
      <c r="L61" s="22" t="n"/>
      <c r="M61" s="34">
        <f>IF(OR(F61="",G61="",H61="",I61="",G61&lt;F61,I61&lt;H61),"",MAX(F61,H61))</f>
        <v/>
      </c>
      <c r="N61" s="34">
        <f>IF(OR(F61="",G61="",H61="",I61="",G61&lt;F61,I61&lt;H61),"",MIN(G61,I61))</f>
        <v/>
      </c>
      <c r="O61" s="8">
        <f>IF(OR(M61="",N61="",N61&lt;M61),"",N61-M61+1)</f>
        <v/>
      </c>
      <c r="P61" s="8">
        <f>IF(OR(F61="",G61="",G61&lt;F61),"",G61-F61+1)</f>
        <v/>
      </c>
      <c r="Q61" s="9">
        <f>IF(OR(E61="",E61&lt;=0,J61="",P61="",P61&lt;=0),"",IFERROR(E61*VLOOKUP(J61,Assumptions!$A$5:$C$7,3,FALSE)/IF(VLOOKUP(J61,Assumptions!$A$5:$C$7,2,FALSE)=0,P61,VLOOKUP(J61,Assumptions!$A$5:$C$7,2,FALSE)),""))</f>
        <v/>
      </c>
      <c r="R61" s="9">
        <f>IF(OR(E61="",E61&lt;=0,E61&gt;Assumptions!$B$10,F61="",G61="",H61="",I61="",J61="",L61="Void",M61="",N61="",O61="",P61="",F61&lt;Assumptions!$B$12,G61&gt;Assumptions!$B$13,H61&lt;Assumptions!$B$12,I61&gt;Assumptions!$B$13,G61-F61+1&gt;Assumptions!$B$11,MONTH(F61)&lt;&gt;MONTH(G61),YEAR(F61)&lt;&gt;YEAR(G61)),"",IFERROR(ROUND(IF(AND(M61=F61,N61=G61),E61,MIN(E61,Q61*O61)),Assumptions!$B$14),""))</f>
        <v/>
      </c>
      <c r="S61" s="6">
        <f>IF(A61="","",IF(OR(B61="",C61="",D61="",E61="",F61="",G61="",H61="",I61="",J61="",K61="",L61=""),"Check required inputs",IF(L61="Void","Void",IF(OR(E61&lt;=0,E61&gt;Assumptions!$B$10),"Check monthly rent",IF(OR(F61&lt;Assumptions!$B$12,G61&gt;Assumptions!$B$13,H61&lt;Assumptions!$B$12,I61&gt;Assumptions!$B$13),"Check date limits",IF(G61&lt;F61,"Check period dates",IF(I61&lt;H61,"Check occupancy dates",IF(OR(G61-F61+1&gt;Assumptions!$B$11,MONTH(F61)&lt;&gt;MONTH(G61),YEAR(F61)&lt;&gt;YEAR(G61)),"Check one-month period",IF(OR(H61&gt;G61,I61&lt;F61),"No overlap","Ready")))))))))</f>
        <v/>
      </c>
    </row>
    <row r="62">
      <c r="A62" s="19" t="n"/>
      <c r="B62" s="19" t="n"/>
      <c r="C62" s="19" t="n"/>
      <c r="D62" s="19" t="n"/>
      <c r="E62" s="20" t="n"/>
      <c r="F62" s="33" t="n"/>
      <c r="G62" s="33" t="n"/>
      <c r="H62" s="33" t="n"/>
      <c r="I62" s="33" t="n"/>
      <c r="J62" s="22" t="n"/>
      <c r="K62" s="22" t="n"/>
      <c r="L62" s="22" t="n"/>
      <c r="M62" s="35">
        <f>IF(OR(F62="",G62="",H62="",I62="",G62&lt;F62,I62&lt;H62),"",MAX(F62,H62))</f>
        <v/>
      </c>
      <c r="N62" s="35">
        <f>IF(OR(F62="",G62="",H62="",I62="",G62&lt;F62,I62&lt;H62),"",MIN(G62,I62))</f>
        <v/>
      </c>
      <c r="O62" s="13">
        <f>IF(OR(M62="",N62="",N62&lt;M62),"",N62-M62+1)</f>
        <v/>
      </c>
      <c r="P62" s="13">
        <f>IF(OR(F62="",G62="",G62&lt;F62),"",G62-F62+1)</f>
        <v/>
      </c>
      <c r="Q62" s="14">
        <f>IF(OR(E62="",E62&lt;=0,J62="",P62="",P62&lt;=0),"",IFERROR(E62*VLOOKUP(J62,Assumptions!$A$5:$C$7,3,FALSE)/IF(VLOOKUP(J62,Assumptions!$A$5:$C$7,2,FALSE)=0,P62,VLOOKUP(J62,Assumptions!$A$5:$C$7,2,FALSE)),""))</f>
        <v/>
      </c>
      <c r="R62" s="14">
        <f>IF(OR(E62="",E62&lt;=0,E62&gt;Assumptions!$B$10,F62="",G62="",H62="",I62="",J62="",L62="Void",M62="",N62="",O62="",P62="",F62&lt;Assumptions!$B$12,G62&gt;Assumptions!$B$13,H62&lt;Assumptions!$B$12,I62&gt;Assumptions!$B$13,G62-F62+1&gt;Assumptions!$B$11,MONTH(F62)&lt;&gt;MONTH(G62),YEAR(F62)&lt;&gt;YEAR(G62)),"",IFERROR(ROUND(IF(AND(M62=F62,N62=G62),E62,MIN(E62,Q62*O62)),Assumptions!$B$14),""))</f>
        <v/>
      </c>
      <c r="S62" s="11">
        <f>IF(A62="","",IF(OR(B62="",C62="",D62="",E62="",F62="",G62="",H62="",I62="",J62="",K62="",L62=""),"Check required inputs",IF(L62="Void","Void",IF(OR(E62&lt;=0,E62&gt;Assumptions!$B$10),"Check monthly rent",IF(OR(F62&lt;Assumptions!$B$12,G62&gt;Assumptions!$B$13,H62&lt;Assumptions!$B$12,I62&gt;Assumptions!$B$13),"Check date limits",IF(G62&lt;F62,"Check period dates",IF(I62&lt;H62,"Check occupancy dates",IF(OR(G62-F62+1&gt;Assumptions!$B$11,MONTH(F62)&lt;&gt;MONTH(G62),YEAR(F62)&lt;&gt;YEAR(G62)),"Check one-month period",IF(OR(H62&gt;G62,I62&lt;F62),"No overlap","Ready")))))))))</f>
        <v/>
      </c>
    </row>
    <row r="63">
      <c r="A63" s="19" t="n"/>
      <c r="B63" s="19" t="n"/>
      <c r="C63" s="19" t="n"/>
      <c r="D63" s="19" t="n"/>
      <c r="E63" s="20" t="n"/>
      <c r="F63" s="33" t="n"/>
      <c r="G63" s="33" t="n"/>
      <c r="H63" s="33" t="n"/>
      <c r="I63" s="33" t="n"/>
      <c r="J63" s="22" t="n"/>
      <c r="K63" s="22" t="n"/>
      <c r="L63" s="22" t="n"/>
      <c r="M63" s="34">
        <f>IF(OR(F63="",G63="",H63="",I63="",G63&lt;F63,I63&lt;H63),"",MAX(F63,H63))</f>
        <v/>
      </c>
      <c r="N63" s="34">
        <f>IF(OR(F63="",G63="",H63="",I63="",G63&lt;F63,I63&lt;H63),"",MIN(G63,I63))</f>
        <v/>
      </c>
      <c r="O63" s="8">
        <f>IF(OR(M63="",N63="",N63&lt;M63),"",N63-M63+1)</f>
        <v/>
      </c>
      <c r="P63" s="8">
        <f>IF(OR(F63="",G63="",G63&lt;F63),"",G63-F63+1)</f>
        <v/>
      </c>
      <c r="Q63" s="9">
        <f>IF(OR(E63="",E63&lt;=0,J63="",P63="",P63&lt;=0),"",IFERROR(E63*VLOOKUP(J63,Assumptions!$A$5:$C$7,3,FALSE)/IF(VLOOKUP(J63,Assumptions!$A$5:$C$7,2,FALSE)=0,P63,VLOOKUP(J63,Assumptions!$A$5:$C$7,2,FALSE)),""))</f>
        <v/>
      </c>
      <c r="R63" s="9">
        <f>IF(OR(E63="",E63&lt;=0,E63&gt;Assumptions!$B$10,F63="",G63="",H63="",I63="",J63="",L63="Void",M63="",N63="",O63="",P63="",F63&lt;Assumptions!$B$12,G63&gt;Assumptions!$B$13,H63&lt;Assumptions!$B$12,I63&gt;Assumptions!$B$13,G63-F63+1&gt;Assumptions!$B$11,MONTH(F63)&lt;&gt;MONTH(G63),YEAR(F63)&lt;&gt;YEAR(G63)),"",IFERROR(ROUND(IF(AND(M63=F63,N63=G63),E63,MIN(E63,Q63*O63)),Assumptions!$B$14),""))</f>
        <v/>
      </c>
      <c r="S63" s="6">
        <f>IF(A63="","",IF(OR(B63="",C63="",D63="",E63="",F63="",G63="",H63="",I63="",J63="",K63="",L63=""),"Check required inputs",IF(L63="Void","Void",IF(OR(E63&lt;=0,E63&gt;Assumptions!$B$10),"Check monthly rent",IF(OR(F63&lt;Assumptions!$B$12,G63&gt;Assumptions!$B$13,H63&lt;Assumptions!$B$12,I63&gt;Assumptions!$B$13),"Check date limits",IF(G63&lt;F63,"Check period dates",IF(I63&lt;H63,"Check occupancy dates",IF(OR(G63-F63+1&gt;Assumptions!$B$11,MONTH(F63)&lt;&gt;MONTH(G63),YEAR(F63)&lt;&gt;YEAR(G63)),"Check one-month period",IF(OR(H63&gt;G63,I63&lt;F63),"No overlap","Ready")))))))))</f>
        <v/>
      </c>
    </row>
    <row r="64">
      <c r="A64" s="19" t="n"/>
      <c r="B64" s="19" t="n"/>
      <c r="C64" s="19" t="n"/>
      <c r="D64" s="19" t="n"/>
      <c r="E64" s="20" t="n"/>
      <c r="F64" s="33" t="n"/>
      <c r="G64" s="33" t="n"/>
      <c r="H64" s="33" t="n"/>
      <c r="I64" s="33" t="n"/>
      <c r="J64" s="22" t="n"/>
      <c r="K64" s="22" t="n"/>
      <c r="L64" s="22" t="n"/>
      <c r="M64" s="35">
        <f>IF(OR(F64="",G64="",H64="",I64="",G64&lt;F64,I64&lt;H64),"",MAX(F64,H64))</f>
        <v/>
      </c>
      <c r="N64" s="35">
        <f>IF(OR(F64="",G64="",H64="",I64="",G64&lt;F64,I64&lt;H64),"",MIN(G64,I64))</f>
        <v/>
      </c>
      <c r="O64" s="13">
        <f>IF(OR(M64="",N64="",N64&lt;M64),"",N64-M64+1)</f>
        <v/>
      </c>
      <c r="P64" s="13">
        <f>IF(OR(F64="",G64="",G64&lt;F64),"",G64-F64+1)</f>
        <v/>
      </c>
      <c r="Q64" s="14">
        <f>IF(OR(E64="",E64&lt;=0,J64="",P64="",P64&lt;=0),"",IFERROR(E64*VLOOKUP(J64,Assumptions!$A$5:$C$7,3,FALSE)/IF(VLOOKUP(J64,Assumptions!$A$5:$C$7,2,FALSE)=0,P64,VLOOKUP(J64,Assumptions!$A$5:$C$7,2,FALSE)),""))</f>
        <v/>
      </c>
      <c r="R64" s="14">
        <f>IF(OR(E64="",E64&lt;=0,E64&gt;Assumptions!$B$10,F64="",G64="",H64="",I64="",J64="",L64="Void",M64="",N64="",O64="",P64="",F64&lt;Assumptions!$B$12,G64&gt;Assumptions!$B$13,H64&lt;Assumptions!$B$12,I64&gt;Assumptions!$B$13,G64-F64+1&gt;Assumptions!$B$11,MONTH(F64)&lt;&gt;MONTH(G64),YEAR(F64)&lt;&gt;YEAR(G64)),"",IFERROR(ROUND(IF(AND(M64=F64,N64=G64),E64,MIN(E64,Q64*O64)),Assumptions!$B$14),""))</f>
        <v/>
      </c>
      <c r="S64" s="11">
        <f>IF(A64="","",IF(OR(B64="",C64="",D64="",E64="",F64="",G64="",H64="",I64="",J64="",K64="",L64=""),"Check required inputs",IF(L64="Void","Void",IF(OR(E64&lt;=0,E64&gt;Assumptions!$B$10),"Check monthly rent",IF(OR(F64&lt;Assumptions!$B$12,G64&gt;Assumptions!$B$13,H64&lt;Assumptions!$B$12,I64&gt;Assumptions!$B$13),"Check date limits",IF(G64&lt;F64,"Check period dates",IF(I64&lt;H64,"Check occupancy dates",IF(OR(G64-F64+1&gt;Assumptions!$B$11,MONTH(F64)&lt;&gt;MONTH(G64),YEAR(F64)&lt;&gt;YEAR(G64)),"Check one-month period",IF(OR(H64&gt;G64,I64&lt;F64),"No overlap","Ready")))))))))</f>
        <v/>
      </c>
    </row>
    <row r="65">
      <c r="A65" s="19" t="n"/>
      <c r="B65" s="19" t="n"/>
      <c r="C65" s="19" t="n"/>
      <c r="D65" s="19" t="n"/>
      <c r="E65" s="20" t="n"/>
      <c r="F65" s="33" t="n"/>
      <c r="G65" s="33" t="n"/>
      <c r="H65" s="33" t="n"/>
      <c r="I65" s="33" t="n"/>
      <c r="J65" s="22" t="n"/>
      <c r="K65" s="22" t="n"/>
      <c r="L65" s="22" t="n"/>
      <c r="M65" s="34">
        <f>IF(OR(F65="",G65="",H65="",I65="",G65&lt;F65,I65&lt;H65),"",MAX(F65,H65))</f>
        <v/>
      </c>
      <c r="N65" s="34">
        <f>IF(OR(F65="",G65="",H65="",I65="",G65&lt;F65,I65&lt;H65),"",MIN(G65,I65))</f>
        <v/>
      </c>
      <c r="O65" s="8">
        <f>IF(OR(M65="",N65="",N65&lt;M65),"",N65-M65+1)</f>
        <v/>
      </c>
      <c r="P65" s="8">
        <f>IF(OR(F65="",G65="",G65&lt;F65),"",G65-F65+1)</f>
        <v/>
      </c>
      <c r="Q65" s="9">
        <f>IF(OR(E65="",E65&lt;=0,J65="",P65="",P65&lt;=0),"",IFERROR(E65*VLOOKUP(J65,Assumptions!$A$5:$C$7,3,FALSE)/IF(VLOOKUP(J65,Assumptions!$A$5:$C$7,2,FALSE)=0,P65,VLOOKUP(J65,Assumptions!$A$5:$C$7,2,FALSE)),""))</f>
        <v/>
      </c>
      <c r="R65" s="9">
        <f>IF(OR(E65="",E65&lt;=0,E65&gt;Assumptions!$B$10,F65="",G65="",H65="",I65="",J65="",L65="Void",M65="",N65="",O65="",P65="",F65&lt;Assumptions!$B$12,G65&gt;Assumptions!$B$13,H65&lt;Assumptions!$B$12,I65&gt;Assumptions!$B$13,G65-F65+1&gt;Assumptions!$B$11,MONTH(F65)&lt;&gt;MONTH(G65),YEAR(F65)&lt;&gt;YEAR(G65)),"",IFERROR(ROUND(IF(AND(M65=F65,N65=G65),E65,MIN(E65,Q65*O65)),Assumptions!$B$14),""))</f>
        <v/>
      </c>
      <c r="S65" s="6">
        <f>IF(A65="","",IF(OR(B65="",C65="",D65="",E65="",F65="",G65="",H65="",I65="",J65="",K65="",L65=""),"Check required inputs",IF(L65="Void","Void",IF(OR(E65&lt;=0,E65&gt;Assumptions!$B$10),"Check monthly rent",IF(OR(F65&lt;Assumptions!$B$12,G65&gt;Assumptions!$B$13,H65&lt;Assumptions!$B$12,I65&gt;Assumptions!$B$13),"Check date limits",IF(G65&lt;F65,"Check period dates",IF(I65&lt;H65,"Check occupancy dates",IF(OR(G65-F65+1&gt;Assumptions!$B$11,MONTH(F65)&lt;&gt;MONTH(G65),YEAR(F65)&lt;&gt;YEAR(G65)),"Check one-month period",IF(OR(H65&gt;G65,I65&lt;F65),"No overlap","Ready")))))))))</f>
        <v/>
      </c>
    </row>
    <row r="66">
      <c r="A66" s="19" t="n"/>
      <c r="B66" s="19" t="n"/>
      <c r="C66" s="19" t="n"/>
      <c r="D66" s="19" t="n"/>
      <c r="E66" s="20" t="n"/>
      <c r="F66" s="33" t="n"/>
      <c r="G66" s="33" t="n"/>
      <c r="H66" s="33" t="n"/>
      <c r="I66" s="33" t="n"/>
      <c r="J66" s="22" t="n"/>
      <c r="K66" s="22" t="n"/>
      <c r="L66" s="22" t="n"/>
      <c r="M66" s="35">
        <f>IF(OR(F66="",G66="",H66="",I66="",G66&lt;F66,I66&lt;H66),"",MAX(F66,H66))</f>
        <v/>
      </c>
      <c r="N66" s="35">
        <f>IF(OR(F66="",G66="",H66="",I66="",G66&lt;F66,I66&lt;H66),"",MIN(G66,I66))</f>
        <v/>
      </c>
      <c r="O66" s="13">
        <f>IF(OR(M66="",N66="",N66&lt;M66),"",N66-M66+1)</f>
        <v/>
      </c>
      <c r="P66" s="13">
        <f>IF(OR(F66="",G66="",G66&lt;F66),"",G66-F66+1)</f>
        <v/>
      </c>
      <c r="Q66" s="14">
        <f>IF(OR(E66="",E66&lt;=0,J66="",P66="",P66&lt;=0),"",IFERROR(E66*VLOOKUP(J66,Assumptions!$A$5:$C$7,3,FALSE)/IF(VLOOKUP(J66,Assumptions!$A$5:$C$7,2,FALSE)=0,P66,VLOOKUP(J66,Assumptions!$A$5:$C$7,2,FALSE)),""))</f>
        <v/>
      </c>
      <c r="R66" s="14">
        <f>IF(OR(E66="",E66&lt;=0,E66&gt;Assumptions!$B$10,F66="",G66="",H66="",I66="",J66="",L66="Void",M66="",N66="",O66="",P66="",F66&lt;Assumptions!$B$12,G66&gt;Assumptions!$B$13,H66&lt;Assumptions!$B$12,I66&gt;Assumptions!$B$13,G66-F66+1&gt;Assumptions!$B$11,MONTH(F66)&lt;&gt;MONTH(G66),YEAR(F66)&lt;&gt;YEAR(G66)),"",IFERROR(ROUND(IF(AND(M66=F66,N66=G66),E66,MIN(E66,Q66*O66)),Assumptions!$B$14),""))</f>
        <v/>
      </c>
      <c r="S66" s="11">
        <f>IF(A66="","",IF(OR(B66="",C66="",D66="",E66="",F66="",G66="",H66="",I66="",J66="",K66="",L66=""),"Check required inputs",IF(L66="Void","Void",IF(OR(E66&lt;=0,E66&gt;Assumptions!$B$10),"Check monthly rent",IF(OR(F66&lt;Assumptions!$B$12,G66&gt;Assumptions!$B$13,H66&lt;Assumptions!$B$12,I66&gt;Assumptions!$B$13),"Check date limits",IF(G66&lt;F66,"Check period dates",IF(I66&lt;H66,"Check occupancy dates",IF(OR(G66-F66+1&gt;Assumptions!$B$11,MONTH(F66)&lt;&gt;MONTH(G66),YEAR(F66)&lt;&gt;YEAR(G66)),"Check one-month period",IF(OR(H66&gt;G66,I66&lt;F66),"No overlap","Ready")))))))))</f>
        <v/>
      </c>
    </row>
    <row r="67">
      <c r="A67" s="19" t="n"/>
      <c r="B67" s="19" t="n"/>
      <c r="C67" s="19" t="n"/>
      <c r="D67" s="19" t="n"/>
      <c r="E67" s="20" t="n"/>
      <c r="F67" s="33" t="n"/>
      <c r="G67" s="33" t="n"/>
      <c r="H67" s="33" t="n"/>
      <c r="I67" s="33" t="n"/>
      <c r="J67" s="22" t="n"/>
      <c r="K67" s="22" t="n"/>
      <c r="L67" s="22" t="n"/>
      <c r="M67" s="34">
        <f>IF(OR(F67="",G67="",H67="",I67="",G67&lt;F67,I67&lt;H67),"",MAX(F67,H67))</f>
        <v/>
      </c>
      <c r="N67" s="34">
        <f>IF(OR(F67="",G67="",H67="",I67="",G67&lt;F67,I67&lt;H67),"",MIN(G67,I67))</f>
        <v/>
      </c>
      <c r="O67" s="8">
        <f>IF(OR(M67="",N67="",N67&lt;M67),"",N67-M67+1)</f>
        <v/>
      </c>
      <c r="P67" s="8">
        <f>IF(OR(F67="",G67="",G67&lt;F67),"",G67-F67+1)</f>
        <v/>
      </c>
      <c r="Q67" s="9">
        <f>IF(OR(E67="",E67&lt;=0,J67="",P67="",P67&lt;=0),"",IFERROR(E67*VLOOKUP(J67,Assumptions!$A$5:$C$7,3,FALSE)/IF(VLOOKUP(J67,Assumptions!$A$5:$C$7,2,FALSE)=0,P67,VLOOKUP(J67,Assumptions!$A$5:$C$7,2,FALSE)),""))</f>
        <v/>
      </c>
      <c r="R67" s="9">
        <f>IF(OR(E67="",E67&lt;=0,E67&gt;Assumptions!$B$10,F67="",G67="",H67="",I67="",J67="",L67="Void",M67="",N67="",O67="",P67="",F67&lt;Assumptions!$B$12,G67&gt;Assumptions!$B$13,H67&lt;Assumptions!$B$12,I67&gt;Assumptions!$B$13,G67-F67+1&gt;Assumptions!$B$11,MONTH(F67)&lt;&gt;MONTH(G67),YEAR(F67)&lt;&gt;YEAR(G67)),"",IFERROR(ROUND(IF(AND(M67=F67,N67=G67),E67,MIN(E67,Q67*O67)),Assumptions!$B$14),""))</f>
        <v/>
      </c>
      <c r="S67" s="6">
        <f>IF(A67="","",IF(OR(B67="",C67="",D67="",E67="",F67="",G67="",H67="",I67="",J67="",K67="",L67=""),"Check required inputs",IF(L67="Void","Void",IF(OR(E67&lt;=0,E67&gt;Assumptions!$B$10),"Check monthly rent",IF(OR(F67&lt;Assumptions!$B$12,G67&gt;Assumptions!$B$13,H67&lt;Assumptions!$B$12,I67&gt;Assumptions!$B$13),"Check date limits",IF(G67&lt;F67,"Check period dates",IF(I67&lt;H67,"Check occupancy dates",IF(OR(G67-F67+1&gt;Assumptions!$B$11,MONTH(F67)&lt;&gt;MONTH(G67),YEAR(F67)&lt;&gt;YEAR(G67)),"Check one-month period",IF(OR(H67&gt;G67,I67&lt;F67),"No overlap","Ready")))))))))</f>
        <v/>
      </c>
    </row>
    <row r="68">
      <c r="A68" s="19" t="n"/>
      <c r="B68" s="19" t="n"/>
      <c r="C68" s="19" t="n"/>
      <c r="D68" s="19" t="n"/>
      <c r="E68" s="20" t="n"/>
      <c r="F68" s="33" t="n"/>
      <c r="G68" s="33" t="n"/>
      <c r="H68" s="33" t="n"/>
      <c r="I68" s="33" t="n"/>
      <c r="J68" s="22" t="n"/>
      <c r="K68" s="22" t="n"/>
      <c r="L68" s="22" t="n"/>
      <c r="M68" s="35">
        <f>IF(OR(F68="",G68="",H68="",I68="",G68&lt;F68,I68&lt;H68),"",MAX(F68,H68))</f>
        <v/>
      </c>
      <c r="N68" s="35">
        <f>IF(OR(F68="",G68="",H68="",I68="",G68&lt;F68,I68&lt;H68),"",MIN(G68,I68))</f>
        <v/>
      </c>
      <c r="O68" s="13">
        <f>IF(OR(M68="",N68="",N68&lt;M68),"",N68-M68+1)</f>
        <v/>
      </c>
      <c r="P68" s="13">
        <f>IF(OR(F68="",G68="",G68&lt;F68),"",G68-F68+1)</f>
        <v/>
      </c>
      <c r="Q68" s="14">
        <f>IF(OR(E68="",E68&lt;=0,J68="",P68="",P68&lt;=0),"",IFERROR(E68*VLOOKUP(J68,Assumptions!$A$5:$C$7,3,FALSE)/IF(VLOOKUP(J68,Assumptions!$A$5:$C$7,2,FALSE)=0,P68,VLOOKUP(J68,Assumptions!$A$5:$C$7,2,FALSE)),""))</f>
        <v/>
      </c>
      <c r="R68" s="14">
        <f>IF(OR(E68="",E68&lt;=0,E68&gt;Assumptions!$B$10,F68="",G68="",H68="",I68="",J68="",L68="Void",M68="",N68="",O68="",P68="",F68&lt;Assumptions!$B$12,G68&gt;Assumptions!$B$13,H68&lt;Assumptions!$B$12,I68&gt;Assumptions!$B$13,G68-F68+1&gt;Assumptions!$B$11,MONTH(F68)&lt;&gt;MONTH(G68),YEAR(F68)&lt;&gt;YEAR(G68)),"",IFERROR(ROUND(IF(AND(M68=F68,N68=G68),E68,MIN(E68,Q68*O68)),Assumptions!$B$14),""))</f>
        <v/>
      </c>
      <c r="S68" s="11">
        <f>IF(A68="","",IF(OR(B68="",C68="",D68="",E68="",F68="",G68="",H68="",I68="",J68="",K68="",L68=""),"Check required inputs",IF(L68="Void","Void",IF(OR(E68&lt;=0,E68&gt;Assumptions!$B$10),"Check monthly rent",IF(OR(F68&lt;Assumptions!$B$12,G68&gt;Assumptions!$B$13,H68&lt;Assumptions!$B$12,I68&gt;Assumptions!$B$13),"Check date limits",IF(G68&lt;F68,"Check period dates",IF(I68&lt;H68,"Check occupancy dates",IF(OR(G68-F68+1&gt;Assumptions!$B$11,MONTH(F68)&lt;&gt;MONTH(G68),YEAR(F68)&lt;&gt;YEAR(G68)),"Check one-month period",IF(OR(H68&gt;G68,I68&lt;F68),"No overlap","Ready")))))))))</f>
        <v/>
      </c>
    </row>
    <row r="69">
      <c r="A69" s="19" t="n"/>
      <c r="B69" s="19" t="n"/>
      <c r="C69" s="19" t="n"/>
      <c r="D69" s="19" t="n"/>
      <c r="E69" s="20" t="n"/>
      <c r="F69" s="33" t="n"/>
      <c r="G69" s="33" t="n"/>
      <c r="H69" s="33" t="n"/>
      <c r="I69" s="33" t="n"/>
      <c r="J69" s="22" t="n"/>
      <c r="K69" s="22" t="n"/>
      <c r="L69" s="22" t="n"/>
      <c r="M69" s="34">
        <f>IF(OR(F69="",G69="",H69="",I69="",G69&lt;F69,I69&lt;H69),"",MAX(F69,H69))</f>
        <v/>
      </c>
      <c r="N69" s="34">
        <f>IF(OR(F69="",G69="",H69="",I69="",G69&lt;F69,I69&lt;H69),"",MIN(G69,I69))</f>
        <v/>
      </c>
      <c r="O69" s="8">
        <f>IF(OR(M69="",N69="",N69&lt;M69),"",N69-M69+1)</f>
        <v/>
      </c>
      <c r="P69" s="8">
        <f>IF(OR(F69="",G69="",G69&lt;F69),"",G69-F69+1)</f>
        <v/>
      </c>
      <c r="Q69" s="9">
        <f>IF(OR(E69="",E69&lt;=0,J69="",P69="",P69&lt;=0),"",IFERROR(E69*VLOOKUP(J69,Assumptions!$A$5:$C$7,3,FALSE)/IF(VLOOKUP(J69,Assumptions!$A$5:$C$7,2,FALSE)=0,P69,VLOOKUP(J69,Assumptions!$A$5:$C$7,2,FALSE)),""))</f>
        <v/>
      </c>
      <c r="R69" s="9">
        <f>IF(OR(E69="",E69&lt;=0,E69&gt;Assumptions!$B$10,F69="",G69="",H69="",I69="",J69="",L69="Void",M69="",N69="",O69="",P69="",F69&lt;Assumptions!$B$12,G69&gt;Assumptions!$B$13,H69&lt;Assumptions!$B$12,I69&gt;Assumptions!$B$13,G69-F69+1&gt;Assumptions!$B$11,MONTH(F69)&lt;&gt;MONTH(G69),YEAR(F69)&lt;&gt;YEAR(G69)),"",IFERROR(ROUND(IF(AND(M69=F69,N69=G69),E69,MIN(E69,Q69*O69)),Assumptions!$B$14),""))</f>
        <v/>
      </c>
      <c r="S69" s="6">
        <f>IF(A69="","",IF(OR(B69="",C69="",D69="",E69="",F69="",G69="",H69="",I69="",J69="",K69="",L69=""),"Check required inputs",IF(L69="Void","Void",IF(OR(E69&lt;=0,E69&gt;Assumptions!$B$10),"Check monthly rent",IF(OR(F69&lt;Assumptions!$B$12,G69&gt;Assumptions!$B$13,H69&lt;Assumptions!$B$12,I69&gt;Assumptions!$B$13),"Check date limits",IF(G69&lt;F69,"Check period dates",IF(I69&lt;H69,"Check occupancy dates",IF(OR(G69-F69+1&gt;Assumptions!$B$11,MONTH(F69)&lt;&gt;MONTH(G69),YEAR(F69)&lt;&gt;YEAR(G69)),"Check one-month period",IF(OR(H69&gt;G69,I69&lt;F69),"No overlap","Ready")))))))))</f>
        <v/>
      </c>
    </row>
    <row r="70">
      <c r="A70" s="19" t="n"/>
      <c r="B70" s="19" t="n"/>
      <c r="C70" s="19" t="n"/>
      <c r="D70" s="19" t="n"/>
      <c r="E70" s="20" t="n"/>
      <c r="F70" s="33" t="n"/>
      <c r="G70" s="33" t="n"/>
      <c r="H70" s="33" t="n"/>
      <c r="I70" s="33" t="n"/>
      <c r="J70" s="22" t="n"/>
      <c r="K70" s="22" t="n"/>
      <c r="L70" s="22" t="n"/>
      <c r="M70" s="35">
        <f>IF(OR(F70="",G70="",H70="",I70="",G70&lt;F70,I70&lt;H70),"",MAX(F70,H70))</f>
        <v/>
      </c>
      <c r="N70" s="35">
        <f>IF(OR(F70="",G70="",H70="",I70="",G70&lt;F70,I70&lt;H70),"",MIN(G70,I70))</f>
        <v/>
      </c>
      <c r="O70" s="13">
        <f>IF(OR(M70="",N70="",N70&lt;M70),"",N70-M70+1)</f>
        <v/>
      </c>
      <c r="P70" s="13">
        <f>IF(OR(F70="",G70="",G70&lt;F70),"",G70-F70+1)</f>
        <v/>
      </c>
      <c r="Q70" s="14">
        <f>IF(OR(E70="",E70&lt;=0,J70="",P70="",P70&lt;=0),"",IFERROR(E70*VLOOKUP(J70,Assumptions!$A$5:$C$7,3,FALSE)/IF(VLOOKUP(J70,Assumptions!$A$5:$C$7,2,FALSE)=0,P70,VLOOKUP(J70,Assumptions!$A$5:$C$7,2,FALSE)),""))</f>
        <v/>
      </c>
      <c r="R70" s="14">
        <f>IF(OR(E70="",E70&lt;=0,E70&gt;Assumptions!$B$10,F70="",G70="",H70="",I70="",J70="",L70="Void",M70="",N70="",O70="",P70="",F70&lt;Assumptions!$B$12,G70&gt;Assumptions!$B$13,H70&lt;Assumptions!$B$12,I70&gt;Assumptions!$B$13,G70-F70+1&gt;Assumptions!$B$11,MONTH(F70)&lt;&gt;MONTH(G70),YEAR(F70)&lt;&gt;YEAR(G70)),"",IFERROR(ROUND(IF(AND(M70=F70,N70=G70),E70,MIN(E70,Q70*O70)),Assumptions!$B$14),""))</f>
        <v/>
      </c>
      <c r="S70" s="11">
        <f>IF(A70="","",IF(OR(B70="",C70="",D70="",E70="",F70="",G70="",H70="",I70="",J70="",K70="",L70=""),"Check required inputs",IF(L70="Void","Void",IF(OR(E70&lt;=0,E70&gt;Assumptions!$B$10),"Check monthly rent",IF(OR(F70&lt;Assumptions!$B$12,G70&gt;Assumptions!$B$13,H70&lt;Assumptions!$B$12,I70&gt;Assumptions!$B$13),"Check date limits",IF(G70&lt;F70,"Check period dates",IF(I70&lt;H70,"Check occupancy dates",IF(OR(G70-F70+1&gt;Assumptions!$B$11,MONTH(F70)&lt;&gt;MONTH(G70),YEAR(F70)&lt;&gt;YEAR(G70)),"Check one-month period",IF(OR(H70&gt;G70,I70&lt;F70),"No overlap","Ready")))))))))</f>
        <v/>
      </c>
    </row>
    <row r="71">
      <c r="A71" s="19" t="n"/>
      <c r="B71" s="19" t="n"/>
      <c r="C71" s="19" t="n"/>
      <c r="D71" s="19" t="n"/>
      <c r="E71" s="20" t="n"/>
      <c r="F71" s="33" t="n"/>
      <c r="G71" s="33" t="n"/>
      <c r="H71" s="33" t="n"/>
      <c r="I71" s="33" t="n"/>
      <c r="J71" s="22" t="n"/>
      <c r="K71" s="22" t="n"/>
      <c r="L71" s="22" t="n"/>
      <c r="M71" s="34">
        <f>IF(OR(F71="",G71="",H71="",I71="",G71&lt;F71,I71&lt;H71),"",MAX(F71,H71))</f>
        <v/>
      </c>
      <c r="N71" s="34">
        <f>IF(OR(F71="",G71="",H71="",I71="",G71&lt;F71,I71&lt;H71),"",MIN(G71,I71))</f>
        <v/>
      </c>
      <c r="O71" s="8">
        <f>IF(OR(M71="",N71="",N71&lt;M71),"",N71-M71+1)</f>
        <v/>
      </c>
      <c r="P71" s="8">
        <f>IF(OR(F71="",G71="",G71&lt;F71),"",G71-F71+1)</f>
        <v/>
      </c>
      <c r="Q71" s="9">
        <f>IF(OR(E71="",E71&lt;=0,J71="",P71="",P71&lt;=0),"",IFERROR(E71*VLOOKUP(J71,Assumptions!$A$5:$C$7,3,FALSE)/IF(VLOOKUP(J71,Assumptions!$A$5:$C$7,2,FALSE)=0,P71,VLOOKUP(J71,Assumptions!$A$5:$C$7,2,FALSE)),""))</f>
        <v/>
      </c>
      <c r="R71" s="9">
        <f>IF(OR(E71="",E71&lt;=0,E71&gt;Assumptions!$B$10,F71="",G71="",H71="",I71="",J71="",L71="Void",M71="",N71="",O71="",P71="",F71&lt;Assumptions!$B$12,G71&gt;Assumptions!$B$13,H71&lt;Assumptions!$B$12,I71&gt;Assumptions!$B$13,G71-F71+1&gt;Assumptions!$B$11,MONTH(F71)&lt;&gt;MONTH(G71),YEAR(F71)&lt;&gt;YEAR(G71)),"",IFERROR(ROUND(IF(AND(M71=F71,N71=G71),E71,MIN(E71,Q71*O71)),Assumptions!$B$14),""))</f>
        <v/>
      </c>
      <c r="S71" s="6">
        <f>IF(A71="","",IF(OR(B71="",C71="",D71="",E71="",F71="",G71="",H71="",I71="",J71="",K71="",L71=""),"Check required inputs",IF(L71="Void","Void",IF(OR(E71&lt;=0,E71&gt;Assumptions!$B$10),"Check monthly rent",IF(OR(F71&lt;Assumptions!$B$12,G71&gt;Assumptions!$B$13,H71&lt;Assumptions!$B$12,I71&gt;Assumptions!$B$13),"Check date limits",IF(G71&lt;F71,"Check period dates",IF(I71&lt;H71,"Check occupancy dates",IF(OR(G71-F71+1&gt;Assumptions!$B$11,MONTH(F71)&lt;&gt;MONTH(G71),YEAR(F71)&lt;&gt;YEAR(G71)),"Check one-month period",IF(OR(H71&gt;G71,I71&lt;F71),"No overlap","Ready")))))))))</f>
        <v/>
      </c>
    </row>
    <row r="72">
      <c r="A72" s="19" t="n"/>
      <c r="B72" s="19" t="n"/>
      <c r="C72" s="19" t="n"/>
      <c r="D72" s="19" t="n"/>
      <c r="E72" s="20" t="n"/>
      <c r="F72" s="33" t="n"/>
      <c r="G72" s="33" t="n"/>
      <c r="H72" s="33" t="n"/>
      <c r="I72" s="33" t="n"/>
      <c r="J72" s="22" t="n"/>
      <c r="K72" s="22" t="n"/>
      <c r="L72" s="22" t="n"/>
      <c r="M72" s="35">
        <f>IF(OR(F72="",G72="",H72="",I72="",G72&lt;F72,I72&lt;H72),"",MAX(F72,H72))</f>
        <v/>
      </c>
      <c r="N72" s="35">
        <f>IF(OR(F72="",G72="",H72="",I72="",G72&lt;F72,I72&lt;H72),"",MIN(G72,I72))</f>
        <v/>
      </c>
      <c r="O72" s="13">
        <f>IF(OR(M72="",N72="",N72&lt;M72),"",N72-M72+1)</f>
        <v/>
      </c>
      <c r="P72" s="13">
        <f>IF(OR(F72="",G72="",G72&lt;F72),"",G72-F72+1)</f>
        <v/>
      </c>
      <c r="Q72" s="14">
        <f>IF(OR(E72="",E72&lt;=0,J72="",P72="",P72&lt;=0),"",IFERROR(E72*VLOOKUP(J72,Assumptions!$A$5:$C$7,3,FALSE)/IF(VLOOKUP(J72,Assumptions!$A$5:$C$7,2,FALSE)=0,P72,VLOOKUP(J72,Assumptions!$A$5:$C$7,2,FALSE)),""))</f>
        <v/>
      </c>
      <c r="R72" s="14">
        <f>IF(OR(E72="",E72&lt;=0,E72&gt;Assumptions!$B$10,F72="",G72="",H72="",I72="",J72="",L72="Void",M72="",N72="",O72="",P72="",F72&lt;Assumptions!$B$12,G72&gt;Assumptions!$B$13,H72&lt;Assumptions!$B$12,I72&gt;Assumptions!$B$13,G72-F72+1&gt;Assumptions!$B$11,MONTH(F72)&lt;&gt;MONTH(G72),YEAR(F72)&lt;&gt;YEAR(G72)),"",IFERROR(ROUND(IF(AND(M72=F72,N72=G72),E72,MIN(E72,Q72*O72)),Assumptions!$B$14),""))</f>
        <v/>
      </c>
      <c r="S72" s="11">
        <f>IF(A72="","",IF(OR(B72="",C72="",D72="",E72="",F72="",G72="",H72="",I72="",J72="",K72="",L72=""),"Check required inputs",IF(L72="Void","Void",IF(OR(E72&lt;=0,E72&gt;Assumptions!$B$10),"Check monthly rent",IF(OR(F72&lt;Assumptions!$B$12,G72&gt;Assumptions!$B$13,H72&lt;Assumptions!$B$12,I72&gt;Assumptions!$B$13),"Check date limits",IF(G72&lt;F72,"Check period dates",IF(I72&lt;H72,"Check occupancy dates",IF(OR(G72-F72+1&gt;Assumptions!$B$11,MONTH(F72)&lt;&gt;MONTH(G72),YEAR(F72)&lt;&gt;YEAR(G72)),"Check one-month period",IF(OR(H72&gt;G72,I72&lt;F72),"No overlap","Ready")))))))))</f>
        <v/>
      </c>
    </row>
    <row r="73">
      <c r="A73" s="19" t="n"/>
      <c r="B73" s="19" t="n"/>
      <c r="C73" s="19" t="n"/>
      <c r="D73" s="19" t="n"/>
      <c r="E73" s="20" t="n"/>
      <c r="F73" s="33" t="n"/>
      <c r="G73" s="33" t="n"/>
      <c r="H73" s="33" t="n"/>
      <c r="I73" s="33" t="n"/>
      <c r="J73" s="22" t="n"/>
      <c r="K73" s="22" t="n"/>
      <c r="L73" s="22" t="n"/>
      <c r="M73" s="34">
        <f>IF(OR(F73="",G73="",H73="",I73="",G73&lt;F73,I73&lt;H73),"",MAX(F73,H73))</f>
        <v/>
      </c>
      <c r="N73" s="34">
        <f>IF(OR(F73="",G73="",H73="",I73="",G73&lt;F73,I73&lt;H73),"",MIN(G73,I73))</f>
        <v/>
      </c>
      <c r="O73" s="8">
        <f>IF(OR(M73="",N73="",N73&lt;M73),"",N73-M73+1)</f>
        <v/>
      </c>
      <c r="P73" s="8">
        <f>IF(OR(F73="",G73="",G73&lt;F73),"",G73-F73+1)</f>
        <v/>
      </c>
      <c r="Q73" s="9">
        <f>IF(OR(E73="",E73&lt;=0,J73="",P73="",P73&lt;=0),"",IFERROR(E73*VLOOKUP(J73,Assumptions!$A$5:$C$7,3,FALSE)/IF(VLOOKUP(J73,Assumptions!$A$5:$C$7,2,FALSE)=0,P73,VLOOKUP(J73,Assumptions!$A$5:$C$7,2,FALSE)),""))</f>
        <v/>
      </c>
      <c r="R73" s="9">
        <f>IF(OR(E73="",E73&lt;=0,E73&gt;Assumptions!$B$10,F73="",G73="",H73="",I73="",J73="",L73="Void",M73="",N73="",O73="",P73="",F73&lt;Assumptions!$B$12,G73&gt;Assumptions!$B$13,H73&lt;Assumptions!$B$12,I73&gt;Assumptions!$B$13,G73-F73+1&gt;Assumptions!$B$11,MONTH(F73)&lt;&gt;MONTH(G73),YEAR(F73)&lt;&gt;YEAR(G73)),"",IFERROR(ROUND(IF(AND(M73=F73,N73=G73),E73,MIN(E73,Q73*O73)),Assumptions!$B$14),""))</f>
        <v/>
      </c>
      <c r="S73" s="6">
        <f>IF(A73="","",IF(OR(B73="",C73="",D73="",E73="",F73="",G73="",H73="",I73="",J73="",K73="",L73=""),"Check required inputs",IF(L73="Void","Void",IF(OR(E73&lt;=0,E73&gt;Assumptions!$B$10),"Check monthly rent",IF(OR(F73&lt;Assumptions!$B$12,G73&gt;Assumptions!$B$13,H73&lt;Assumptions!$B$12,I73&gt;Assumptions!$B$13),"Check date limits",IF(G73&lt;F73,"Check period dates",IF(I73&lt;H73,"Check occupancy dates",IF(OR(G73-F73+1&gt;Assumptions!$B$11,MONTH(F73)&lt;&gt;MONTH(G73),YEAR(F73)&lt;&gt;YEAR(G73)),"Check one-month period",IF(OR(H73&gt;G73,I73&lt;F73),"No overlap","Ready")))))))))</f>
        <v/>
      </c>
    </row>
    <row r="74">
      <c r="A74" s="19" t="n"/>
      <c r="B74" s="19" t="n"/>
      <c r="C74" s="19" t="n"/>
      <c r="D74" s="19" t="n"/>
      <c r="E74" s="20" t="n"/>
      <c r="F74" s="33" t="n"/>
      <c r="G74" s="33" t="n"/>
      <c r="H74" s="33" t="n"/>
      <c r="I74" s="33" t="n"/>
      <c r="J74" s="22" t="n"/>
      <c r="K74" s="22" t="n"/>
      <c r="L74" s="22" t="n"/>
      <c r="M74" s="35">
        <f>IF(OR(F74="",G74="",H74="",I74="",G74&lt;F74,I74&lt;H74),"",MAX(F74,H74))</f>
        <v/>
      </c>
      <c r="N74" s="35">
        <f>IF(OR(F74="",G74="",H74="",I74="",G74&lt;F74,I74&lt;H74),"",MIN(G74,I74))</f>
        <v/>
      </c>
      <c r="O74" s="13">
        <f>IF(OR(M74="",N74="",N74&lt;M74),"",N74-M74+1)</f>
        <v/>
      </c>
      <c r="P74" s="13">
        <f>IF(OR(F74="",G74="",G74&lt;F74),"",G74-F74+1)</f>
        <v/>
      </c>
      <c r="Q74" s="14">
        <f>IF(OR(E74="",E74&lt;=0,J74="",P74="",P74&lt;=0),"",IFERROR(E74*VLOOKUP(J74,Assumptions!$A$5:$C$7,3,FALSE)/IF(VLOOKUP(J74,Assumptions!$A$5:$C$7,2,FALSE)=0,P74,VLOOKUP(J74,Assumptions!$A$5:$C$7,2,FALSE)),""))</f>
        <v/>
      </c>
      <c r="R74" s="14">
        <f>IF(OR(E74="",E74&lt;=0,E74&gt;Assumptions!$B$10,F74="",G74="",H74="",I74="",J74="",L74="Void",M74="",N74="",O74="",P74="",F74&lt;Assumptions!$B$12,G74&gt;Assumptions!$B$13,H74&lt;Assumptions!$B$12,I74&gt;Assumptions!$B$13,G74-F74+1&gt;Assumptions!$B$11,MONTH(F74)&lt;&gt;MONTH(G74),YEAR(F74)&lt;&gt;YEAR(G74)),"",IFERROR(ROUND(IF(AND(M74=F74,N74=G74),E74,MIN(E74,Q74*O74)),Assumptions!$B$14),""))</f>
        <v/>
      </c>
      <c r="S74" s="11">
        <f>IF(A74="","",IF(OR(B74="",C74="",D74="",E74="",F74="",G74="",H74="",I74="",J74="",K74="",L74=""),"Check required inputs",IF(L74="Void","Void",IF(OR(E74&lt;=0,E74&gt;Assumptions!$B$10),"Check monthly rent",IF(OR(F74&lt;Assumptions!$B$12,G74&gt;Assumptions!$B$13,H74&lt;Assumptions!$B$12,I74&gt;Assumptions!$B$13),"Check date limits",IF(G74&lt;F74,"Check period dates",IF(I74&lt;H74,"Check occupancy dates",IF(OR(G74-F74+1&gt;Assumptions!$B$11,MONTH(F74)&lt;&gt;MONTH(G74),YEAR(F74)&lt;&gt;YEAR(G74)),"Check one-month period",IF(OR(H74&gt;G74,I74&lt;F74),"No overlap","Ready")))))))))</f>
        <v/>
      </c>
    </row>
    <row r="75">
      <c r="A75" s="19" t="n"/>
      <c r="B75" s="19" t="n"/>
      <c r="C75" s="19" t="n"/>
      <c r="D75" s="19" t="n"/>
      <c r="E75" s="20" t="n"/>
      <c r="F75" s="33" t="n"/>
      <c r="G75" s="33" t="n"/>
      <c r="H75" s="33" t="n"/>
      <c r="I75" s="33" t="n"/>
      <c r="J75" s="22" t="n"/>
      <c r="K75" s="22" t="n"/>
      <c r="L75" s="22" t="n"/>
      <c r="M75" s="34">
        <f>IF(OR(F75="",G75="",H75="",I75="",G75&lt;F75,I75&lt;H75),"",MAX(F75,H75))</f>
        <v/>
      </c>
      <c r="N75" s="34">
        <f>IF(OR(F75="",G75="",H75="",I75="",G75&lt;F75,I75&lt;H75),"",MIN(G75,I75))</f>
        <v/>
      </c>
      <c r="O75" s="8">
        <f>IF(OR(M75="",N75="",N75&lt;M75),"",N75-M75+1)</f>
        <v/>
      </c>
      <c r="P75" s="8">
        <f>IF(OR(F75="",G75="",G75&lt;F75),"",G75-F75+1)</f>
        <v/>
      </c>
      <c r="Q75" s="9">
        <f>IF(OR(E75="",E75&lt;=0,J75="",P75="",P75&lt;=0),"",IFERROR(E75*VLOOKUP(J75,Assumptions!$A$5:$C$7,3,FALSE)/IF(VLOOKUP(J75,Assumptions!$A$5:$C$7,2,FALSE)=0,P75,VLOOKUP(J75,Assumptions!$A$5:$C$7,2,FALSE)),""))</f>
        <v/>
      </c>
      <c r="R75" s="9">
        <f>IF(OR(E75="",E75&lt;=0,E75&gt;Assumptions!$B$10,F75="",G75="",H75="",I75="",J75="",L75="Void",M75="",N75="",O75="",P75="",F75&lt;Assumptions!$B$12,G75&gt;Assumptions!$B$13,H75&lt;Assumptions!$B$12,I75&gt;Assumptions!$B$13,G75-F75+1&gt;Assumptions!$B$11,MONTH(F75)&lt;&gt;MONTH(G75),YEAR(F75)&lt;&gt;YEAR(G75)),"",IFERROR(ROUND(IF(AND(M75=F75,N75=G75),E75,MIN(E75,Q75*O75)),Assumptions!$B$14),""))</f>
        <v/>
      </c>
      <c r="S75" s="6">
        <f>IF(A75="","",IF(OR(B75="",C75="",D75="",E75="",F75="",G75="",H75="",I75="",J75="",K75="",L75=""),"Check required inputs",IF(L75="Void","Void",IF(OR(E75&lt;=0,E75&gt;Assumptions!$B$10),"Check monthly rent",IF(OR(F75&lt;Assumptions!$B$12,G75&gt;Assumptions!$B$13,H75&lt;Assumptions!$B$12,I75&gt;Assumptions!$B$13),"Check date limits",IF(G75&lt;F75,"Check period dates",IF(I75&lt;H75,"Check occupancy dates",IF(OR(G75-F75+1&gt;Assumptions!$B$11,MONTH(F75)&lt;&gt;MONTH(G75),YEAR(F75)&lt;&gt;YEAR(G75)),"Check one-month period",IF(OR(H75&gt;G75,I75&lt;F75),"No overlap","Ready")))))))))</f>
        <v/>
      </c>
    </row>
    <row r="76">
      <c r="A76" s="19" t="n"/>
      <c r="B76" s="19" t="n"/>
      <c r="C76" s="19" t="n"/>
      <c r="D76" s="19" t="n"/>
      <c r="E76" s="20" t="n"/>
      <c r="F76" s="33" t="n"/>
      <c r="G76" s="33" t="n"/>
      <c r="H76" s="33" t="n"/>
      <c r="I76" s="33" t="n"/>
      <c r="J76" s="22" t="n"/>
      <c r="K76" s="22" t="n"/>
      <c r="L76" s="22" t="n"/>
      <c r="M76" s="35">
        <f>IF(OR(F76="",G76="",H76="",I76="",G76&lt;F76,I76&lt;H76),"",MAX(F76,H76))</f>
        <v/>
      </c>
      <c r="N76" s="35">
        <f>IF(OR(F76="",G76="",H76="",I76="",G76&lt;F76,I76&lt;H76),"",MIN(G76,I76))</f>
        <v/>
      </c>
      <c r="O76" s="13">
        <f>IF(OR(M76="",N76="",N76&lt;M76),"",N76-M76+1)</f>
        <v/>
      </c>
      <c r="P76" s="13">
        <f>IF(OR(F76="",G76="",G76&lt;F76),"",G76-F76+1)</f>
        <v/>
      </c>
      <c r="Q76" s="14">
        <f>IF(OR(E76="",E76&lt;=0,J76="",P76="",P76&lt;=0),"",IFERROR(E76*VLOOKUP(J76,Assumptions!$A$5:$C$7,3,FALSE)/IF(VLOOKUP(J76,Assumptions!$A$5:$C$7,2,FALSE)=0,P76,VLOOKUP(J76,Assumptions!$A$5:$C$7,2,FALSE)),""))</f>
        <v/>
      </c>
      <c r="R76" s="14">
        <f>IF(OR(E76="",E76&lt;=0,E76&gt;Assumptions!$B$10,F76="",G76="",H76="",I76="",J76="",L76="Void",M76="",N76="",O76="",P76="",F76&lt;Assumptions!$B$12,G76&gt;Assumptions!$B$13,H76&lt;Assumptions!$B$12,I76&gt;Assumptions!$B$13,G76-F76+1&gt;Assumptions!$B$11,MONTH(F76)&lt;&gt;MONTH(G76),YEAR(F76)&lt;&gt;YEAR(G76)),"",IFERROR(ROUND(IF(AND(M76=F76,N76=G76),E76,MIN(E76,Q76*O76)),Assumptions!$B$14),""))</f>
        <v/>
      </c>
      <c r="S76" s="11">
        <f>IF(A76="","",IF(OR(B76="",C76="",D76="",E76="",F76="",G76="",H76="",I76="",J76="",K76="",L76=""),"Check required inputs",IF(L76="Void","Void",IF(OR(E76&lt;=0,E76&gt;Assumptions!$B$10),"Check monthly rent",IF(OR(F76&lt;Assumptions!$B$12,G76&gt;Assumptions!$B$13,H76&lt;Assumptions!$B$12,I76&gt;Assumptions!$B$13),"Check date limits",IF(G76&lt;F76,"Check period dates",IF(I76&lt;H76,"Check occupancy dates",IF(OR(G76-F76+1&gt;Assumptions!$B$11,MONTH(F76)&lt;&gt;MONTH(G76),YEAR(F76)&lt;&gt;YEAR(G76)),"Check one-month period",IF(OR(H76&gt;G76,I76&lt;F76),"No overlap","Ready")))))))))</f>
        <v/>
      </c>
    </row>
    <row r="77">
      <c r="A77" s="19" t="n"/>
      <c r="B77" s="19" t="n"/>
      <c r="C77" s="19" t="n"/>
      <c r="D77" s="19" t="n"/>
      <c r="E77" s="20" t="n"/>
      <c r="F77" s="33" t="n"/>
      <c r="G77" s="33" t="n"/>
      <c r="H77" s="33" t="n"/>
      <c r="I77" s="33" t="n"/>
      <c r="J77" s="22" t="n"/>
      <c r="K77" s="22" t="n"/>
      <c r="L77" s="22" t="n"/>
      <c r="M77" s="34">
        <f>IF(OR(F77="",G77="",H77="",I77="",G77&lt;F77,I77&lt;H77),"",MAX(F77,H77))</f>
        <v/>
      </c>
      <c r="N77" s="34">
        <f>IF(OR(F77="",G77="",H77="",I77="",G77&lt;F77,I77&lt;H77),"",MIN(G77,I77))</f>
        <v/>
      </c>
      <c r="O77" s="8">
        <f>IF(OR(M77="",N77="",N77&lt;M77),"",N77-M77+1)</f>
        <v/>
      </c>
      <c r="P77" s="8">
        <f>IF(OR(F77="",G77="",G77&lt;F77),"",G77-F77+1)</f>
        <v/>
      </c>
      <c r="Q77" s="9">
        <f>IF(OR(E77="",E77&lt;=0,J77="",P77="",P77&lt;=0),"",IFERROR(E77*VLOOKUP(J77,Assumptions!$A$5:$C$7,3,FALSE)/IF(VLOOKUP(J77,Assumptions!$A$5:$C$7,2,FALSE)=0,P77,VLOOKUP(J77,Assumptions!$A$5:$C$7,2,FALSE)),""))</f>
        <v/>
      </c>
      <c r="R77" s="9">
        <f>IF(OR(E77="",E77&lt;=0,E77&gt;Assumptions!$B$10,F77="",G77="",H77="",I77="",J77="",L77="Void",M77="",N77="",O77="",P77="",F77&lt;Assumptions!$B$12,G77&gt;Assumptions!$B$13,H77&lt;Assumptions!$B$12,I77&gt;Assumptions!$B$13,G77-F77+1&gt;Assumptions!$B$11,MONTH(F77)&lt;&gt;MONTH(G77),YEAR(F77)&lt;&gt;YEAR(G77)),"",IFERROR(ROUND(IF(AND(M77=F77,N77=G77),E77,MIN(E77,Q77*O77)),Assumptions!$B$14),""))</f>
        <v/>
      </c>
      <c r="S77" s="6">
        <f>IF(A77="","",IF(OR(B77="",C77="",D77="",E77="",F77="",G77="",H77="",I77="",J77="",K77="",L77=""),"Check required inputs",IF(L77="Void","Void",IF(OR(E77&lt;=0,E77&gt;Assumptions!$B$10),"Check monthly rent",IF(OR(F77&lt;Assumptions!$B$12,G77&gt;Assumptions!$B$13,H77&lt;Assumptions!$B$12,I77&gt;Assumptions!$B$13),"Check date limits",IF(G77&lt;F77,"Check period dates",IF(I77&lt;H77,"Check occupancy dates",IF(OR(G77-F77+1&gt;Assumptions!$B$11,MONTH(F77)&lt;&gt;MONTH(G77),YEAR(F77)&lt;&gt;YEAR(G77)),"Check one-month period",IF(OR(H77&gt;G77,I77&lt;F77),"No overlap","Ready")))))))))</f>
        <v/>
      </c>
    </row>
    <row r="78">
      <c r="A78" s="19" t="n"/>
      <c r="B78" s="19" t="n"/>
      <c r="C78" s="19" t="n"/>
      <c r="D78" s="19" t="n"/>
      <c r="E78" s="20" t="n"/>
      <c r="F78" s="33" t="n"/>
      <c r="G78" s="33" t="n"/>
      <c r="H78" s="33" t="n"/>
      <c r="I78" s="33" t="n"/>
      <c r="J78" s="22" t="n"/>
      <c r="K78" s="22" t="n"/>
      <c r="L78" s="22" t="n"/>
      <c r="M78" s="35">
        <f>IF(OR(F78="",G78="",H78="",I78="",G78&lt;F78,I78&lt;H78),"",MAX(F78,H78))</f>
        <v/>
      </c>
      <c r="N78" s="35">
        <f>IF(OR(F78="",G78="",H78="",I78="",G78&lt;F78,I78&lt;H78),"",MIN(G78,I78))</f>
        <v/>
      </c>
      <c r="O78" s="13">
        <f>IF(OR(M78="",N78="",N78&lt;M78),"",N78-M78+1)</f>
        <v/>
      </c>
      <c r="P78" s="13">
        <f>IF(OR(F78="",G78="",G78&lt;F78),"",G78-F78+1)</f>
        <v/>
      </c>
      <c r="Q78" s="14">
        <f>IF(OR(E78="",E78&lt;=0,J78="",P78="",P78&lt;=0),"",IFERROR(E78*VLOOKUP(J78,Assumptions!$A$5:$C$7,3,FALSE)/IF(VLOOKUP(J78,Assumptions!$A$5:$C$7,2,FALSE)=0,P78,VLOOKUP(J78,Assumptions!$A$5:$C$7,2,FALSE)),""))</f>
        <v/>
      </c>
      <c r="R78" s="14">
        <f>IF(OR(E78="",E78&lt;=0,E78&gt;Assumptions!$B$10,F78="",G78="",H78="",I78="",J78="",L78="Void",M78="",N78="",O78="",P78="",F78&lt;Assumptions!$B$12,G78&gt;Assumptions!$B$13,H78&lt;Assumptions!$B$12,I78&gt;Assumptions!$B$13,G78-F78+1&gt;Assumptions!$B$11,MONTH(F78)&lt;&gt;MONTH(G78),YEAR(F78)&lt;&gt;YEAR(G78)),"",IFERROR(ROUND(IF(AND(M78=F78,N78=G78),E78,MIN(E78,Q78*O78)),Assumptions!$B$14),""))</f>
        <v/>
      </c>
      <c r="S78" s="11">
        <f>IF(A78="","",IF(OR(B78="",C78="",D78="",E78="",F78="",G78="",H78="",I78="",J78="",K78="",L78=""),"Check required inputs",IF(L78="Void","Void",IF(OR(E78&lt;=0,E78&gt;Assumptions!$B$10),"Check monthly rent",IF(OR(F78&lt;Assumptions!$B$12,G78&gt;Assumptions!$B$13,H78&lt;Assumptions!$B$12,I78&gt;Assumptions!$B$13),"Check date limits",IF(G78&lt;F78,"Check period dates",IF(I78&lt;H78,"Check occupancy dates",IF(OR(G78-F78+1&gt;Assumptions!$B$11,MONTH(F78)&lt;&gt;MONTH(G78),YEAR(F78)&lt;&gt;YEAR(G78)),"Check one-month period",IF(OR(H78&gt;G78,I78&lt;F78),"No overlap","Ready")))))))))</f>
        <v/>
      </c>
    </row>
    <row r="79">
      <c r="A79" s="19" t="n"/>
      <c r="B79" s="19" t="n"/>
      <c r="C79" s="19" t="n"/>
      <c r="D79" s="19" t="n"/>
      <c r="E79" s="20" t="n"/>
      <c r="F79" s="33" t="n"/>
      <c r="G79" s="33" t="n"/>
      <c r="H79" s="33" t="n"/>
      <c r="I79" s="33" t="n"/>
      <c r="J79" s="22" t="n"/>
      <c r="K79" s="22" t="n"/>
      <c r="L79" s="22" t="n"/>
      <c r="M79" s="34">
        <f>IF(OR(F79="",G79="",H79="",I79="",G79&lt;F79,I79&lt;H79),"",MAX(F79,H79))</f>
        <v/>
      </c>
      <c r="N79" s="34">
        <f>IF(OR(F79="",G79="",H79="",I79="",G79&lt;F79,I79&lt;H79),"",MIN(G79,I79))</f>
        <v/>
      </c>
      <c r="O79" s="8">
        <f>IF(OR(M79="",N79="",N79&lt;M79),"",N79-M79+1)</f>
        <v/>
      </c>
      <c r="P79" s="8">
        <f>IF(OR(F79="",G79="",G79&lt;F79),"",G79-F79+1)</f>
        <v/>
      </c>
      <c r="Q79" s="9">
        <f>IF(OR(E79="",E79&lt;=0,J79="",P79="",P79&lt;=0),"",IFERROR(E79*VLOOKUP(J79,Assumptions!$A$5:$C$7,3,FALSE)/IF(VLOOKUP(J79,Assumptions!$A$5:$C$7,2,FALSE)=0,P79,VLOOKUP(J79,Assumptions!$A$5:$C$7,2,FALSE)),""))</f>
        <v/>
      </c>
      <c r="R79" s="9">
        <f>IF(OR(E79="",E79&lt;=0,E79&gt;Assumptions!$B$10,F79="",G79="",H79="",I79="",J79="",L79="Void",M79="",N79="",O79="",P79="",F79&lt;Assumptions!$B$12,G79&gt;Assumptions!$B$13,H79&lt;Assumptions!$B$12,I79&gt;Assumptions!$B$13,G79-F79+1&gt;Assumptions!$B$11,MONTH(F79)&lt;&gt;MONTH(G79),YEAR(F79)&lt;&gt;YEAR(G79)),"",IFERROR(ROUND(IF(AND(M79=F79,N79=G79),E79,MIN(E79,Q79*O79)),Assumptions!$B$14),""))</f>
        <v/>
      </c>
      <c r="S79" s="6">
        <f>IF(A79="","",IF(OR(B79="",C79="",D79="",E79="",F79="",G79="",H79="",I79="",J79="",K79="",L79=""),"Check required inputs",IF(L79="Void","Void",IF(OR(E79&lt;=0,E79&gt;Assumptions!$B$10),"Check monthly rent",IF(OR(F79&lt;Assumptions!$B$12,G79&gt;Assumptions!$B$13,H79&lt;Assumptions!$B$12,I79&gt;Assumptions!$B$13),"Check date limits",IF(G79&lt;F79,"Check period dates",IF(I79&lt;H79,"Check occupancy dates",IF(OR(G79-F79+1&gt;Assumptions!$B$11,MONTH(F79)&lt;&gt;MONTH(G79),YEAR(F79)&lt;&gt;YEAR(G79)),"Check one-month period",IF(OR(H79&gt;G79,I79&lt;F79),"No overlap","Ready")))))))))</f>
        <v/>
      </c>
    </row>
    <row r="80">
      <c r="A80" s="19" t="n"/>
      <c r="B80" s="19" t="n"/>
      <c r="C80" s="19" t="n"/>
      <c r="D80" s="19" t="n"/>
      <c r="E80" s="20" t="n"/>
      <c r="F80" s="33" t="n"/>
      <c r="G80" s="33" t="n"/>
      <c r="H80" s="33" t="n"/>
      <c r="I80" s="33" t="n"/>
      <c r="J80" s="22" t="n"/>
      <c r="K80" s="22" t="n"/>
      <c r="L80" s="22" t="n"/>
      <c r="M80" s="35">
        <f>IF(OR(F80="",G80="",H80="",I80="",G80&lt;F80,I80&lt;H80),"",MAX(F80,H80))</f>
        <v/>
      </c>
      <c r="N80" s="35">
        <f>IF(OR(F80="",G80="",H80="",I80="",G80&lt;F80,I80&lt;H80),"",MIN(G80,I80))</f>
        <v/>
      </c>
      <c r="O80" s="13">
        <f>IF(OR(M80="",N80="",N80&lt;M80),"",N80-M80+1)</f>
        <v/>
      </c>
      <c r="P80" s="13">
        <f>IF(OR(F80="",G80="",G80&lt;F80),"",G80-F80+1)</f>
        <v/>
      </c>
      <c r="Q80" s="14">
        <f>IF(OR(E80="",E80&lt;=0,J80="",P80="",P80&lt;=0),"",IFERROR(E80*VLOOKUP(J80,Assumptions!$A$5:$C$7,3,FALSE)/IF(VLOOKUP(J80,Assumptions!$A$5:$C$7,2,FALSE)=0,P80,VLOOKUP(J80,Assumptions!$A$5:$C$7,2,FALSE)),""))</f>
        <v/>
      </c>
      <c r="R80" s="14">
        <f>IF(OR(E80="",E80&lt;=0,E80&gt;Assumptions!$B$10,F80="",G80="",H80="",I80="",J80="",L80="Void",M80="",N80="",O80="",P80="",F80&lt;Assumptions!$B$12,G80&gt;Assumptions!$B$13,H80&lt;Assumptions!$B$12,I80&gt;Assumptions!$B$13,G80-F80+1&gt;Assumptions!$B$11,MONTH(F80)&lt;&gt;MONTH(G80),YEAR(F80)&lt;&gt;YEAR(G80)),"",IFERROR(ROUND(IF(AND(M80=F80,N80=G80),E80,MIN(E80,Q80*O80)),Assumptions!$B$14),""))</f>
        <v/>
      </c>
      <c r="S80" s="11">
        <f>IF(A80="","",IF(OR(B80="",C80="",D80="",E80="",F80="",G80="",H80="",I80="",J80="",K80="",L80=""),"Check required inputs",IF(L80="Void","Void",IF(OR(E80&lt;=0,E80&gt;Assumptions!$B$10),"Check monthly rent",IF(OR(F80&lt;Assumptions!$B$12,G80&gt;Assumptions!$B$13,H80&lt;Assumptions!$B$12,I80&gt;Assumptions!$B$13),"Check date limits",IF(G80&lt;F80,"Check period dates",IF(I80&lt;H80,"Check occupancy dates",IF(OR(G80-F80+1&gt;Assumptions!$B$11,MONTH(F80)&lt;&gt;MONTH(G80),YEAR(F80)&lt;&gt;YEAR(G80)),"Check one-month period",IF(OR(H80&gt;G80,I80&lt;F80),"No overlap","Ready")))))))))</f>
        <v/>
      </c>
    </row>
    <row r="81">
      <c r="A81" s="19" t="n"/>
      <c r="B81" s="19" t="n"/>
      <c r="C81" s="19" t="n"/>
      <c r="D81" s="19" t="n"/>
      <c r="E81" s="20" t="n"/>
      <c r="F81" s="33" t="n"/>
      <c r="G81" s="33" t="n"/>
      <c r="H81" s="33" t="n"/>
      <c r="I81" s="33" t="n"/>
      <c r="J81" s="22" t="n"/>
      <c r="K81" s="22" t="n"/>
      <c r="L81" s="22" t="n"/>
      <c r="M81" s="34">
        <f>IF(OR(F81="",G81="",H81="",I81="",G81&lt;F81,I81&lt;H81),"",MAX(F81,H81))</f>
        <v/>
      </c>
      <c r="N81" s="34">
        <f>IF(OR(F81="",G81="",H81="",I81="",G81&lt;F81,I81&lt;H81),"",MIN(G81,I81))</f>
        <v/>
      </c>
      <c r="O81" s="8">
        <f>IF(OR(M81="",N81="",N81&lt;M81),"",N81-M81+1)</f>
        <v/>
      </c>
      <c r="P81" s="8">
        <f>IF(OR(F81="",G81="",G81&lt;F81),"",G81-F81+1)</f>
        <v/>
      </c>
      <c r="Q81" s="9">
        <f>IF(OR(E81="",E81&lt;=0,J81="",P81="",P81&lt;=0),"",IFERROR(E81*VLOOKUP(J81,Assumptions!$A$5:$C$7,3,FALSE)/IF(VLOOKUP(J81,Assumptions!$A$5:$C$7,2,FALSE)=0,P81,VLOOKUP(J81,Assumptions!$A$5:$C$7,2,FALSE)),""))</f>
        <v/>
      </c>
      <c r="R81" s="9">
        <f>IF(OR(E81="",E81&lt;=0,E81&gt;Assumptions!$B$10,F81="",G81="",H81="",I81="",J81="",L81="Void",M81="",N81="",O81="",P81="",F81&lt;Assumptions!$B$12,G81&gt;Assumptions!$B$13,H81&lt;Assumptions!$B$12,I81&gt;Assumptions!$B$13,G81-F81+1&gt;Assumptions!$B$11,MONTH(F81)&lt;&gt;MONTH(G81),YEAR(F81)&lt;&gt;YEAR(G81)),"",IFERROR(ROUND(IF(AND(M81=F81,N81=G81),E81,MIN(E81,Q81*O81)),Assumptions!$B$14),""))</f>
        <v/>
      </c>
      <c r="S81" s="6">
        <f>IF(A81="","",IF(OR(B81="",C81="",D81="",E81="",F81="",G81="",H81="",I81="",J81="",K81="",L81=""),"Check required inputs",IF(L81="Void","Void",IF(OR(E81&lt;=0,E81&gt;Assumptions!$B$10),"Check monthly rent",IF(OR(F81&lt;Assumptions!$B$12,G81&gt;Assumptions!$B$13,H81&lt;Assumptions!$B$12,I81&gt;Assumptions!$B$13),"Check date limits",IF(G81&lt;F81,"Check period dates",IF(I81&lt;H81,"Check occupancy dates",IF(OR(G81-F81+1&gt;Assumptions!$B$11,MONTH(F81)&lt;&gt;MONTH(G81),YEAR(F81)&lt;&gt;YEAR(G81)),"Check one-month period",IF(OR(H81&gt;G81,I81&lt;F81),"No overlap","Ready")))))))))</f>
        <v/>
      </c>
    </row>
    <row r="82">
      <c r="A82" s="19" t="n"/>
      <c r="B82" s="19" t="n"/>
      <c r="C82" s="19" t="n"/>
      <c r="D82" s="19" t="n"/>
      <c r="E82" s="20" t="n"/>
      <c r="F82" s="33" t="n"/>
      <c r="G82" s="33" t="n"/>
      <c r="H82" s="33" t="n"/>
      <c r="I82" s="33" t="n"/>
      <c r="J82" s="22" t="n"/>
      <c r="K82" s="22" t="n"/>
      <c r="L82" s="22" t="n"/>
      <c r="M82" s="35">
        <f>IF(OR(F82="",G82="",H82="",I82="",G82&lt;F82,I82&lt;H82),"",MAX(F82,H82))</f>
        <v/>
      </c>
      <c r="N82" s="35">
        <f>IF(OR(F82="",G82="",H82="",I82="",G82&lt;F82,I82&lt;H82),"",MIN(G82,I82))</f>
        <v/>
      </c>
      <c r="O82" s="13">
        <f>IF(OR(M82="",N82="",N82&lt;M82),"",N82-M82+1)</f>
        <v/>
      </c>
      <c r="P82" s="13">
        <f>IF(OR(F82="",G82="",G82&lt;F82),"",G82-F82+1)</f>
        <v/>
      </c>
      <c r="Q82" s="14">
        <f>IF(OR(E82="",E82&lt;=0,J82="",P82="",P82&lt;=0),"",IFERROR(E82*VLOOKUP(J82,Assumptions!$A$5:$C$7,3,FALSE)/IF(VLOOKUP(J82,Assumptions!$A$5:$C$7,2,FALSE)=0,P82,VLOOKUP(J82,Assumptions!$A$5:$C$7,2,FALSE)),""))</f>
        <v/>
      </c>
      <c r="R82" s="14">
        <f>IF(OR(E82="",E82&lt;=0,E82&gt;Assumptions!$B$10,F82="",G82="",H82="",I82="",J82="",L82="Void",M82="",N82="",O82="",P82="",F82&lt;Assumptions!$B$12,G82&gt;Assumptions!$B$13,H82&lt;Assumptions!$B$12,I82&gt;Assumptions!$B$13,G82-F82+1&gt;Assumptions!$B$11,MONTH(F82)&lt;&gt;MONTH(G82),YEAR(F82)&lt;&gt;YEAR(G82)),"",IFERROR(ROUND(IF(AND(M82=F82,N82=G82),E82,MIN(E82,Q82*O82)),Assumptions!$B$14),""))</f>
        <v/>
      </c>
      <c r="S82" s="11">
        <f>IF(A82="","",IF(OR(B82="",C82="",D82="",E82="",F82="",G82="",H82="",I82="",J82="",K82="",L82=""),"Check required inputs",IF(L82="Void","Void",IF(OR(E82&lt;=0,E82&gt;Assumptions!$B$10),"Check monthly rent",IF(OR(F82&lt;Assumptions!$B$12,G82&gt;Assumptions!$B$13,H82&lt;Assumptions!$B$12,I82&gt;Assumptions!$B$13),"Check date limits",IF(G82&lt;F82,"Check period dates",IF(I82&lt;H82,"Check occupancy dates",IF(OR(G82-F82+1&gt;Assumptions!$B$11,MONTH(F82)&lt;&gt;MONTH(G82),YEAR(F82)&lt;&gt;YEAR(G82)),"Check one-month period",IF(OR(H82&gt;G82,I82&lt;F82),"No overlap","Ready")))))))))</f>
        <v/>
      </c>
    </row>
    <row r="83">
      <c r="A83" s="19" t="n"/>
      <c r="B83" s="19" t="n"/>
      <c r="C83" s="19" t="n"/>
      <c r="D83" s="19" t="n"/>
      <c r="E83" s="20" t="n"/>
      <c r="F83" s="33" t="n"/>
      <c r="G83" s="33" t="n"/>
      <c r="H83" s="33" t="n"/>
      <c r="I83" s="33" t="n"/>
      <c r="J83" s="22" t="n"/>
      <c r="K83" s="22" t="n"/>
      <c r="L83" s="22" t="n"/>
      <c r="M83" s="34">
        <f>IF(OR(F83="",G83="",H83="",I83="",G83&lt;F83,I83&lt;H83),"",MAX(F83,H83))</f>
        <v/>
      </c>
      <c r="N83" s="34">
        <f>IF(OR(F83="",G83="",H83="",I83="",G83&lt;F83,I83&lt;H83),"",MIN(G83,I83))</f>
        <v/>
      </c>
      <c r="O83" s="8">
        <f>IF(OR(M83="",N83="",N83&lt;M83),"",N83-M83+1)</f>
        <v/>
      </c>
      <c r="P83" s="8">
        <f>IF(OR(F83="",G83="",G83&lt;F83),"",G83-F83+1)</f>
        <v/>
      </c>
      <c r="Q83" s="9">
        <f>IF(OR(E83="",E83&lt;=0,J83="",P83="",P83&lt;=0),"",IFERROR(E83*VLOOKUP(J83,Assumptions!$A$5:$C$7,3,FALSE)/IF(VLOOKUP(J83,Assumptions!$A$5:$C$7,2,FALSE)=0,P83,VLOOKUP(J83,Assumptions!$A$5:$C$7,2,FALSE)),""))</f>
        <v/>
      </c>
      <c r="R83" s="9">
        <f>IF(OR(E83="",E83&lt;=0,E83&gt;Assumptions!$B$10,F83="",G83="",H83="",I83="",J83="",L83="Void",M83="",N83="",O83="",P83="",F83&lt;Assumptions!$B$12,G83&gt;Assumptions!$B$13,H83&lt;Assumptions!$B$12,I83&gt;Assumptions!$B$13,G83-F83+1&gt;Assumptions!$B$11,MONTH(F83)&lt;&gt;MONTH(G83),YEAR(F83)&lt;&gt;YEAR(G83)),"",IFERROR(ROUND(IF(AND(M83=F83,N83=G83),E83,MIN(E83,Q83*O83)),Assumptions!$B$14),""))</f>
        <v/>
      </c>
      <c r="S83" s="6">
        <f>IF(A83="","",IF(OR(B83="",C83="",D83="",E83="",F83="",G83="",H83="",I83="",J83="",K83="",L83=""),"Check required inputs",IF(L83="Void","Void",IF(OR(E83&lt;=0,E83&gt;Assumptions!$B$10),"Check monthly rent",IF(OR(F83&lt;Assumptions!$B$12,G83&gt;Assumptions!$B$13,H83&lt;Assumptions!$B$12,I83&gt;Assumptions!$B$13),"Check date limits",IF(G83&lt;F83,"Check period dates",IF(I83&lt;H83,"Check occupancy dates",IF(OR(G83-F83+1&gt;Assumptions!$B$11,MONTH(F83)&lt;&gt;MONTH(G83),YEAR(F83)&lt;&gt;YEAR(G83)),"Check one-month period",IF(OR(H83&gt;G83,I83&lt;F83),"No overlap","Ready")))))))))</f>
        <v/>
      </c>
    </row>
    <row r="84">
      <c r="A84" s="19" t="n"/>
      <c r="B84" s="19" t="n"/>
      <c r="C84" s="19" t="n"/>
      <c r="D84" s="19" t="n"/>
      <c r="E84" s="20" t="n"/>
      <c r="F84" s="33" t="n"/>
      <c r="G84" s="33" t="n"/>
      <c r="H84" s="33" t="n"/>
      <c r="I84" s="33" t="n"/>
      <c r="J84" s="22" t="n"/>
      <c r="K84" s="22" t="n"/>
      <c r="L84" s="22" t="n"/>
      <c r="M84" s="35">
        <f>IF(OR(F84="",G84="",H84="",I84="",G84&lt;F84,I84&lt;H84),"",MAX(F84,H84))</f>
        <v/>
      </c>
      <c r="N84" s="35">
        <f>IF(OR(F84="",G84="",H84="",I84="",G84&lt;F84,I84&lt;H84),"",MIN(G84,I84))</f>
        <v/>
      </c>
      <c r="O84" s="13">
        <f>IF(OR(M84="",N84="",N84&lt;M84),"",N84-M84+1)</f>
        <v/>
      </c>
      <c r="P84" s="13">
        <f>IF(OR(F84="",G84="",G84&lt;F84),"",G84-F84+1)</f>
        <v/>
      </c>
      <c r="Q84" s="14">
        <f>IF(OR(E84="",E84&lt;=0,J84="",P84="",P84&lt;=0),"",IFERROR(E84*VLOOKUP(J84,Assumptions!$A$5:$C$7,3,FALSE)/IF(VLOOKUP(J84,Assumptions!$A$5:$C$7,2,FALSE)=0,P84,VLOOKUP(J84,Assumptions!$A$5:$C$7,2,FALSE)),""))</f>
        <v/>
      </c>
      <c r="R84" s="14">
        <f>IF(OR(E84="",E84&lt;=0,E84&gt;Assumptions!$B$10,F84="",G84="",H84="",I84="",J84="",L84="Void",M84="",N84="",O84="",P84="",F84&lt;Assumptions!$B$12,G84&gt;Assumptions!$B$13,H84&lt;Assumptions!$B$12,I84&gt;Assumptions!$B$13,G84-F84+1&gt;Assumptions!$B$11,MONTH(F84)&lt;&gt;MONTH(G84),YEAR(F84)&lt;&gt;YEAR(G84)),"",IFERROR(ROUND(IF(AND(M84=F84,N84=G84),E84,MIN(E84,Q84*O84)),Assumptions!$B$14),""))</f>
        <v/>
      </c>
      <c r="S84" s="11">
        <f>IF(A84="","",IF(OR(B84="",C84="",D84="",E84="",F84="",G84="",H84="",I84="",J84="",K84="",L84=""),"Check required inputs",IF(L84="Void","Void",IF(OR(E84&lt;=0,E84&gt;Assumptions!$B$10),"Check monthly rent",IF(OR(F84&lt;Assumptions!$B$12,G84&gt;Assumptions!$B$13,H84&lt;Assumptions!$B$12,I84&gt;Assumptions!$B$13),"Check date limits",IF(G84&lt;F84,"Check period dates",IF(I84&lt;H84,"Check occupancy dates",IF(OR(G84-F84+1&gt;Assumptions!$B$11,MONTH(F84)&lt;&gt;MONTH(G84),YEAR(F84)&lt;&gt;YEAR(G84)),"Check one-month period",IF(OR(H84&gt;G84,I84&lt;F84),"No overlap","Ready")))))))))</f>
        <v/>
      </c>
    </row>
    <row r="85">
      <c r="A85" s="19" t="n"/>
      <c r="B85" s="19" t="n"/>
      <c r="C85" s="19" t="n"/>
      <c r="D85" s="19" t="n"/>
      <c r="E85" s="20" t="n"/>
      <c r="F85" s="33" t="n"/>
      <c r="G85" s="33" t="n"/>
      <c r="H85" s="33" t="n"/>
      <c r="I85" s="33" t="n"/>
      <c r="J85" s="22" t="n"/>
      <c r="K85" s="22" t="n"/>
      <c r="L85" s="22" t="n"/>
      <c r="M85" s="34">
        <f>IF(OR(F85="",G85="",H85="",I85="",G85&lt;F85,I85&lt;H85),"",MAX(F85,H85))</f>
        <v/>
      </c>
      <c r="N85" s="34">
        <f>IF(OR(F85="",G85="",H85="",I85="",G85&lt;F85,I85&lt;H85),"",MIN(G85,I85))</f>
        <v/>
      </c>
      <c r="O85" s="8">
        <f>IF(OR(M85="",N85="",N85&lt;M85),"",N85-M85+1)</f>
        <v/>
      </c>
      <c r="P85" s="8">
        <f>IF(OR(F85="",G85="",G85&lt;F85),"",G85-F85+1)</f>
        <v/>
      </c>
      <c r="Q85" s="9">
        <f>IF(OR(E85="",E85&lt;=0,J85="",P85="",P85&lt;=0),"",IFERROR(E85*VLOOKUP(J85,Assumptions!$A$5:$C$7,3,FALSE)/IF(VLOOKUP(J85,Assumptions!$A$5:$C$7,2,FALSE)=0,P85,VLOOKUP(J85,Assumptions!$A$5:$C$7,2,FALSE)),""))</f>
        <v/>
      </c>
      <c r="R85" s="9">
        <f>IF(OR(E85="",E85&lt;=0,E85&gt;Assumptions!$B$10,F85="",G85="",H85="",I85="",J85="",L85="Void",M85="",N85="",O85="",P85="",F85&lt;Assumptions!$B$12,G85&gt;Assumptions!$B$13,H85&lt;Assumptions!$B$12,I85&gt;Assumptions!$B$13,G85-F85+1&gt;Assumptions!$B$11,MONTH(F85)&lt;&gt;MONTH(G85),YEAR(F85)&lt;&gt;YEAR(G85)),"",IFERROR(ROUND(IF(AND(M85=F85,N85=G85),E85,MIN(E85,Q85*O85)),Assumptions!$B$14),""))</f>
        <v/>
      </c>
      <c r="S85" s="6">
        <f>IF(A85="","",IF(OR(B85="",C85="",D85="",E85="",F85="",G85="",H85="",I85="",J85="",K85="",L85=""),"Check required inputs",IF(L85="Void","Void",IF(OR(E85&lt;=0,E85&gt;Assumptions!$B$10),"Check monthly rent",IF(OR(F85&lt;Assumptions!$B$12,G85&gt;Assumptions!$B$13,H85&lt;Assumptions!$B$12,I85&gt;Assumptions!$B$13),"Check date limits",IF(G85&lt;F85,"Check period dates",IF(I85&lt;H85,"Check occupancy dates",IF(OR(G85-F85+1&gt;Assumptions!$B$11,MONTH(F85)&lt;&gt;MONTH(G85),YEAR(F85)&lt;&gt;YEAR(G85)),"Check one-month period",IF(OR(H85&gt;G85,I85&lt;F85),"No overlap","Ready")))))))))</f>
        <v/>
      </c>
    </row>
    <row r="86">
      <c r="A86" s="19" t="n"/>
      <c r="B86" s="19" t="n"/>
      <c r="C86" s="19" t="n"/>
      <c r="D86" s="19" t="n"/>
      <c r="E86" s="20" t="n"/>
      <c r="F86" s="33" t="n"/>
      <c r="G86" s="33" t="n"/>
      <c r="H86" s="33" t="n"/>
      <c r="I86" s="33" t="n"/>
      <c r="J86" s="22" t="n"/>
      <c r="K86" s="22" t="n"/>
      <c r="L86" s="22" t="n"/>
      <c r="M86" s="35">
        <f>IF(OR(F86="",G86="",H86="",I86="",G86&lt;F86,I86&lt;H86),"",MAX(F86,H86))</f>
        <v/>
      </c>
      <c r="N86" s="35">
        <f>IF(OR(F86="",G86="",H86="",I86="",G86&lt;F86,I86&lt;H86),"",MIN(G86,I86))</f>
        <v/>
      </c>
      <c r="O86" s="13">
        <f>IF(OR(M86="",N86="",N86&lt;M86),"",N86-M86+1)</f>
        <v/>
      </c>
      <c r="P86" s="13">
        <f>IF(OR(F86="",G86="",G86&lt;F86),"",G86-F86+1)</f>
        <v/>
      </c>
      <c r="Q86" s="14">
        <f>IF(OR(E86="",E86&lt;=0,J86="",P86="",P86&lt;=0),"",IFERROR(E86*VLOOKUP(J86,Assumptions!$A$5:$C$7,3,FALSE)/IF(VLOOKUP(J86,Assumptions!$A$5:$C$7,2,FALSE)=0,P86,VLOOKUP(J86,Assumptions!$A$5:$C$7,2,FALSE)),""))</f>
        <v/>
      </c>
      <c r="R86" s="14">
        <f>IF(OR(E86="",E86&lt;=0,E86&gt;Assumptions!$B$10,F86="",G86="",H86="",I86="",J86="",L86="Void",M86="",N86="",O86="",P86="",F86&lt;Assumptions!$B$12,G86&gt;Assumptions!$B$13,H86&lt;Assumptions!$B$12,I86&gt;Assumptions!$B$13,G86-F86+1&gt;Assumptions!$B$11,MONTH(F86)&lt;&gt;MONTH(G86),YEAR(F86)&lt;&gt;YEAR(G86)),"",IFERROR(ROUND(IF(AND(M86=F86,N86=G86),E86,MIN(E86,Q86*O86)),Assumptions!$B$14),""))</f>
        <v/>
      </c>
      <c r="S86" s="11">
        <f>IF(A86="","",IF(OR(B86="",C86="",D86="",E86="",F86="",G86="",H86="",I86="",J86="",K86="",L86=""),"Check required inputs",IF(L86="Void","Void",IF(OR(E86&lt;=0,E86&gt;Assumptions!$B$10),"Check monthly rent",IF(OR(F86&lt;Assumptions!$B$12,G86&gt;Assumptions!$B$13,H86&lt;Assumptions!$B$12,I86&gt;Assumptions!$B$13),"Check date limits",IF(G86&lt;F86,"Check period dates",IF(I86&lt;H86,"Check occupancy dates",IF(OR(G86-F86+1&gt;Assumptions!$B$11,MONTH(F86)&lt;&gt;MONTH(G86),YEAR(F86)&lt;&gt;YEAR(G86)),"Check one-month period",IF(OR(H86&gt;G86,I86&lt;F86),"No overlap","Ready")))))))))</f>
        <v/>
      </c>
    </row>
    <row r="87">
      <c r="A87" s="19" t="n"/>
      <c r="B87" s="19" t="n"/>
      <c r="C87" s="19" t="n"/>
      <c r="D87" s="19" t="n"/>
      <c r="E87" s="20" t="n"/>
      <c r="F87" s="33" t="n"/>
      <c r="G87" s="33" t="n"/>
      <c r="H87" s="33" t="n"/>
      <c r="I87" s="33" t="n"/>
      <c r="J87" s="22" t="n"/>
      <c r="K87" s="22" t="n"/>
      <c r="L87" s="22" t="n"/>
      <c r="M87" s="34">
        <f>IF(OR(F87="",G87="",H87="",I87="",G87&lt;F87,I87&lt;H87),"",MAX(F87,H87))</f>
        <v/>
      </c>
      <c r="N87" s="34">
        <f>IF(OR(F87="",G87="",H87="",I87="",G87&lt;F87,I87&lt;H87),"",MIN(G87,I87))</f>
        <v/>
      </c>
      <c r="O87" s="8">
        <f>IF(OR(M87="",N87="",N87&lt;M87),"",N87-M87+1)</f>
        <v/>
      </c>
      <c r="P87" s="8">
        <f>IF(OR(F87="",G87="",G87&lt;F87),"",G87-F87+1)</f>
        <v/>
      </c>
      <c r="Q87" s="9">
        <f>IF(OR(E87="",E87&lt;=0,J87="",P87="",P87&lt;=0),"",IFERROR(E87*VLOOKUP(J87,Assumptions!$A$5:$C$7,3,FALSE)/IF(VLOOKUP(J87,Assumptions!$A$5:$C$7,2,FALSE)=0,P87,VLOOKUP(J87,Assumptions!$A$5:$C$7,2,FALSE)),""))</f>
        <v/>
      </c>
      <c r="R87" s="9">
        <f>IF(OR(E87="",E87&lt;=0,E87&gt;Assumptions!$B$10,F87="",G87="",H87="",I87="",J87="",L87="Void",M87="",N87="",O87="",P87="",F87&lt;Assumptions!$B$12,G87&gt;Assumptions!$B$13,H87&lt;Assumptions!$B$12,I87&gt;Assumptions!$B$13,G87-F87+1&gt;Assumptions!$B$11,MONTH(F87)&lt;&gt;MONTH(G87),YEAR(F87)&lt;&gt;YEAR(G87)),"",IFERROR(ROUND(IF(AND(M87=F87,N87=G87),E87,MIN(E87,Q87*O87)),Assumptions!$B$14),""))</f>
        <v/>
      </c>
      <c r="S87" s="6">
        <f>IF(A87="","",IF(OR(B87="",C87="",D87="",E87="",F87="",G87="",H87="",I87="",J87="",K87="",L87=""),"Check required inputs",IF(L87="Void","Void",IF(OR(E87&lt;=0,E87&gt;Assumptions!$B$10),"Check monthly rent",IF(OR(F87&lt;Assumptions!$B$12,G87&gt;Assumptions!$B$13,H87&lt;Assumptions!$B$12,I87&gt;Assumptions!$B$13),"Check date limits",IF(G87&lt;F87,"Check period dates",IF(I87&lt;H87,"Check occupancy dates",IF(OR(G87-F87+1&gt;Assumptions!$B$11,MONTH(F87)&lt;&gt;MONTH(G87),YEAR(F87)&lt;&gt;YEAR(G87)),"Check one-month period",IF(OR(H87&gt;G87,I87&lt;F87),"No overlap","Ready")))))))))</f>
        <v/>
      </c>
    </row>
    <row r="88">
      <c r="A88" s="19" t="n"/>
      <c r="B88" s="19" t="n"/>
      <c r="C88" s="19" t="n"/>
      <c r="D88" s="19" t="n"/>
      <c r="E88" s="20" t="n"/>
      <c r="F88" s="33" t="n"/>
      <c r="G88" s="33" t="n"/>
      <c r="H88" s="33" t="n"/>
      <c r="I88" s="33" t="n"/>
      <c r="J88" s="22" t="n"/>
      <c r="K88" s="22" t="n"/>
      <c r="L88" s="22" t="n"/>
      <c r="M88" s="35">
        <f>IF(OR(F88="",G88="",H88="",I88="",G88&lt;F88,I88&lt;H88),"",MAX(F88,H88))</f>
        <v/>
      </c>
      <c r="N88" s="35">
        <f>IF(OR(F88="",G88="",H88="",I88="",G88&lt;F88,I88&lt;H88),"",MIN(G88,I88))</f>
        <v/>
      </c>
      <c r="O88" s="13">
        <f>IF(OR(M88="",N88="",N88&lt;M88),"",N88-M88+1)</f>
        <v/>
      </c>
      <c r="P88" s="13">
        <f>IF(OR(F88="",G88="",G88&lt;F88),"",G88-F88+1)</f>
        <v/>
      </c>
      <c r="Q88" s="14">
        <f>IF(OR(E88="",E88&lt;=0,J88="",P88="",P88&lt;=0),"",IFERROR(E88*VLOOKUP(J88,Assumptions!$A$5:$C$7,3,FALSE)/IF(VLOOKUP(J88,Assumptions!$A$5:$C$7,2,FALSE)=0,P88,VLOOKUP(J88,Assumptions!$A$5:$C$7,2,FALSE)),""))</f>
        <v/>
      </c>
      <c r="R88" s="14">
        <f>IF(OR(E88="",E88&lt;=0,E88&gt;Assumptions!$B$10,F88="",G88="",H88="",I88="",J88="",L88="Void",M88="",N88="",O88="",P88="",F88&lt;Assumptions!$B$12,G88&gt;Assumptions!$B$13,H88&lt;Assumptions!$B$12,I88&gt;Assumptions!$B$13,G88-F88+1&gt;Assumptions!$B$11,MONTH(F88)&lt;&gt;MONTH(G88),YEAR(F88)&lt;&gt;YEAR(G88)),"",IFERROR(ROUND(IF(AND(M88=F88,N88=G88),E88,MIN(E88,Q88*O88)),Assumptions!$B$14),""))</f>
        <v/>
      </c>
      <c r="S88" s="11">
        <f>IF(A88="","",IF(OR(B88="",C88="",D88="",E88="",F88="",G88="",H88="",I88="",J88="",K88="",L88=""),"Check required inputs",IF(L88="Void","Void",IF(OR(E88&lt;=0,E88&gt;Assumptions!$B$10),"Check monthly rent",IF(OR(F88&lt;Assumptions!$B$12,G88&gt;Assumptions!$B$13,H88&lt;Assumptions!$B$12,I88&gt;Assumptions!$B$13),"Check date limits",IF(G88&lt;F88,"Check period dates",IF(I88&lt;H88,"Check occupancy dates",IF(OR(G88-F88+1&gt;Assumptions!$B$11,MONTH(F88)&lt;&gt;MONTH(G88),YEAR(F88)&lt;&gt;YEAR(G88)),"Check one-month period",IF(OR(H88&gt;G88,I88&lt;F88),"No overlap","Ready")))))))))</f>
        <v/>
      </c>
    </row>
    <row r="89">
      <c r="A89" s="19" t="n"/>
      <c r="B89" s="19" t="n"/>
      <c r="C89" s="19" t="n"/>
      <c r="D89" s="19" t="n"/>
      <c r="E89" s="20" t="n"/>
      <c r="F89" s="33" t="n"/>
      <c r="G89" s="33" t="n"/>
      <c r="H89" s="33" t="n"/>
      <c r="I89" s="33" t="n"/>
      <c r="J89" s="22" t="n"/>
      <c r="K89" s="22" t="n"/>
      <c r="L89" s="22" t="n"/>
      <c r="M89" s="34">
        <f>IF(OR(F89="",G89="",H89="",I89="",G89&lt;F89,I89&lt;H89),"",MAX(F89,H89))</f>
        <v/>
      </c>
      <c r="N89" s="34">
        <f>IF(OR(F89="",G89="",H89="",I89="",G89&lt;F89,I89&lt;H89),"",MIN(G89,I89))</f>
        <v/>
      </c>
      <c r="O89" s="8">
        <f>IF(OR(M89="",N89="",N89&lt;M89),"",N89-M89+1)</f>
        <v/>
      </c>
      <c r="P89" s="8">
        <f>IF(OR(F89="",G89="",G89&lt;F89),"",G89-F89+1)</f>
        <v/>
      </c>
      <c r="Q89" s="9">
        <f>IF(OR(E89="",E89&lt;=0,J89="",P89="",P89&lt;=0),"",IFERROR(E89*VLOOKUP(J89,Assumptions!$A$5:$C$7,3,FALSE)/IF(VLOOKUP(J89,Assumptions!$A$5:$C$7,2,FALSE)=0,P89,VLOOKUP(J89,Assumptions!$A$5:$C$7,2,FALSE)),""))</f>
        <v/>
      </c>
      <c r="R89" s="9">
        <f>IF(OR(E89="",E89&lt;=0,E89&gt;Assumptions!$B$10,F89="",G89="",H89="",I89="",J89="",L89="Void",M89="",N89="",O89="",P89="",F89&lt;Assumptions!$B$12,G89&gt;Assumptions!$B$13,H89&lt;Assumptions!$B$12,I89&gt;Assumptions!$B$13,G89-F89+1&gt;Assumptions!$B$11,MONTH(F89)&lt;&gt;MONTH(G89),YEAR(F89)&lt;&gt;YEAR(G89)),"",IFERROR(ROUND(IF(AND(M89=F89,N89=G89),E89,MIN(E89,Q89*O89)),Assumptions!$B$14),""))</f>
        <v/>
      </c>
      <c r="S89" s="6">
        <f>IF(A89="","",IF(OR(B89="",C89="",D89="",E89="",F89="",G89="",H89="",I89="",J89="",K89="",L89=""),"Check required inputs",IF(L89="Void","Void",IF(OR(E89&lt;=0,E89&gt;Assumptions!$B$10),"Check monthly rent",IF(OR(F89&lt;Assumptions!$B$12,G89&gt;Assumptions!$B$13,H89&lt;Assumptions!$B$12,I89&gt;Assumptions!$B$13),"Check date limits",IF(G89&lt;F89,"Check period dates",IF(I89&lt;H89,"Check occupancy dates",IF(OR(G89-F89+1&gt;Assumptions!$B$11,MONTH(F89)&lt;&gt;MONTH(G89),YEAR(F89)&lt;&gt;YEAR(G89)),"Check one-month period",IF(OR(H89&gt;G89,I89&lt;F89),"No overlap","Ready")))))))))</f>
        <v/>
      </c>
    </row>
    <row r="90">
      <c r="A90" s="19" t="n"/>
      <c r="B90" s="19" t="n"/>
      <c r="C90" s="19" t="n"/>
      <c r="D90" s="19" t="n"/>
      <c r="E90" s="20" t="n"/>
      <c r="F90" s="33" t="n"/>
      <c r="G90" s="33" t="n"/>
      <c r="H90" s="33" t="n"/>
      <c r="I90" s="33" t="n"/>
      <c r="J90" s="22" t="n"/>
      <c r="K90" s="22" t="n"/>
      <c r="L90" s="22" t="n"/>
      <c r="M90" s="35">
        <f>IF(OR(F90="",G90="",H90="",I90="",G90&lt;F90,I90&lt;H90),"",MAX(F90,H90))</f>
        <v/>
      </c>
      <c r="N90" s="35">
        <f>IF(OR(F90="",G90="",H90="",I90="",G90&lt;F90,I90&lt;H90),"",MIN(G90,I90))</f>
        <v/>
      </c>
      <c r="O90" s="13">
        <f>IF(OR(M90="",N90="",N90&lt;M90),"",N90-M90+1)</f>
        <v/>
      </c>
      <c r="P90" s="13">
        <f>IF(OR(F90="",G90="",G90&lt;F90),"",G90-F90+1)</f>
        <v/>
      </c>
      <c r="Q90" s="14">
        <f>IF(OR(E90="",E90&lt;=0,J90="",P90="",P90&lt;=0),"",IFERROR(E90*VLOOKUP(J90,Assumptions!$A$5:$C$7,3,FALSE)/IF(VLOOKUP(J90,Assumptions!$A$5:$C$7,2,FALSE)=0,P90,VLOOKUP(J90,Assumptions!$A$5:$C$7,2,FALSE)),""))</f>
        <v/>
      </c>
      <c r="R90" s="14">
        <f>IF(OR(E90="",E90&lt;=0,E90&gt;Assumptions!$B$10,F90="",G90="",H90="",I90="",J90="",L90="Void",M90="",N90="",O90="",P90="",F90&lt;Assumptions!$B$12,G90&gt;Assumptions!$B$13,H90&lt;Assumptions!$B$12,I90&gt;Assumptions!$B$13,G90-F90+1&gt;Assumptions!$B$11,MONTH(F90)&lt;&gt;MONTH(G90),YEAR(F90)&lt;&gt;YEAR(G90)),"",IFERROR(ROUND(IF(AND(M90=F90,N90=G90),E90,MIN(E90,Q90*O90)),Assumptions!$B$14),""))</f>
        <v/>
      </c>
      <c r="S90" s="11">
        <f>IF(A90="","",IF(OR(B90="",C90="",D90="",E90="",F90="",G90="",H90="",I90="",J90="",K90="",L90=""),"Check required inputs",IF(L90="Void","Void",IF(OR(E90&lt;=0,E90&gt;Assumptions!$B$10),"Check monthly rent",IF(OR(F90&lt;Assumptions!$B$12,G90&gt;Assumptions!$B$13,H90&lt;Assumptions!$B$12,I90&gt;Assumptions!$B$13),"Check date limits",IF(G90&lt;F90,"Check period dates",IF(I90&lt;H90,"Check occupancy dates",IF(OR(G90-F90+1&gt;Assumptions!$B$11,MONTH(F90)&lt;&gt;MONTH(G90),YEAR(F90)&lt;&gt;YEAR(G90)),"Check one-month period",IF(OR(H90&gt;G90,I90&lt;F90),"No overlap","Ready")))))))))</f>
        <v/>
      </c>
    </row>
    <row r="91">
      <c r="A91" s="19" t="n"/>
      <c r="B91" s="19" t="n"/>
      <c r="C91" s="19" t="n"/>
      <c r="D91" s="19" t="n"/>
      <c r="E91" s="20" t="n"/>
      <c r="F91" s="33" t="n"/>
      <c r="G91" s="33" t="n"/>
      <c r="H91" s="33" t="n"/>
      <c r="I91" s="33" t="n"/>
      <c r="J91" s="22" t="n"/>
      <c r="K91" s="22" t="n"/>
      <c r="L91" s="22" t="n"/>
      <c r="M91" s="34">
        <f>IF(OR(F91="",G91="",H91="",I91="",G91&lt;F91,I91&lt;H91),"",MAX(F91,H91))</f>
        <v/>
      </c>
      <c r="N91" s="34">
        <f>IF(OR(F91="",G91="",H91="",I91="",G91&lt;F91,I91&lt;H91),"",MIN(G91,I91))</f>
        <v/>
      </c>
      <c r="O91" s="8">
        <f>IF(OR(M91="",N91="",N91&lt;M91),"",N91-M91+1)</f>
        <v/>
      </c>
      <c r="P91" s="8">
        <f>IF(OR(F91="",G91="",G91&lt;F91),"",G91-F91+1)</f>
        <v/>
      </c>
      <c r="Q91" s="9">
        <f>IF(OR(E91="",E91&lt;=0,J91="",P91="",P91&lt;=0),"",IFERROR(E91*VLOOKUP(J91,Assumptions!$A$5:$C$7,3,FALSE)/IF(VLOOKUP(J91,Assumptions!$A$5:$C$7,2,FALSE)=0,P91,VLOOKUP(J91,Assumptions!$A$5:$C$7,2,FALSE)),""))</f>
        <v/>
      </c>
      <c r="R91" s="9">
        <f>IF(OR(E91="",E91&lt;=0,E91&gt;Assumptions!$B$10,F91="",G91="",H91="",I91="",J91="",L91="Void",M91="",N91="",O91="",P91="",F91&lt;Assumptions!$B$12,G91&gt;Assumptions!$B$13,H91&lt;Assumptions!$B$12,I91&gt;Assumptions!$B$13,G91-F91+1&gt;Assumptions!$B$11,MONTH(F91)&lt;&gt;MONTH(G91),YEAR(F91)&lt;&gt;YEAR(G91)),"",IFERROR(ROUND(IF(AND(M91=F91,N91=G91),E91,MIN(E91,Q91*O91)),Assumptions!$B$14),""))</f>
        <v/>
      </c>
      <c r="S91" s="6">
        <f>IF(A91="","",IF(OR(B91="",C91="",D91="",E91="",F91="",G91="",H91="",I91="",J91="",K91="",L91=""),"Check required inputs",IF(L91="Void","Void",IF(OR(E91&lt;=0,E91&gt;Assumptions!$B$10),"Check monthly rent",IF(OR(F91&lt;Assumptions!$B$12,G91&gt;Assumptions!$B$13,H91&lt;Assumptions!$B$12,I91&gt;Assumptions!$B$13),"Check date limits",IF(G91&lt;F91,"Check period dates",IF(I91&lt;H91,"Check occupancy dates",IF(OR(G91-F91+1&gt;Assumptions!$B$11,MONTH(F91)&lt;&gt;MONTH(G91),YEAR(F91)&lt;&gt;YEAR(G91)),"Check one-month period",IF(OR(H91&gt;G91,I91&lt;F91),"No overlap","Ready")))))))))</f>
        <v/>
      </c>
    </row>
    <row r="92">
      <c r="A92" s="19" t="n"/>
      <c r="B92" s="19" t="n"/>
      <c r="C92" s="19" t="n"/>
      <c r="D92" s="19" t="n"/>
      <c r="E92" s="20" t="n"/>
      <c r="F92" s="33" t="n"/>
      <c r="G92" s="33" t="n"/>
      <c r="H92" s="33" t="n"/>
      <c r="I92" s="33" t="n"/>
      <c r="J92" s="22" t="n"/>
      <c r="K92" s="22" t="n"/>
      <c r="L92" s="22" t="n"/>
      <c r="M92" s="35">
        <f>IF(OR(F92="",G92="",H92="",I92="",G92&lt;F92,I92&lt;H92),"",MAX(F92,H92))</f>
        <v/>
      </c>
      <c r="N92" s="35">
        <f>IF(OR(F92="",G92="",H92="",I92="",G92&lt;F92,I92&lt;H92),"",MIN(G92,I92))</f>
        <v/>
      </c>
      <c r="O92" s="13">
        <f>IF(OR(M92="",N92="",N92&lt;M92),"",N92-M92+1)</f>
        <v/>
      </c>
      <c r="P92" s="13">
        <f>IF(OR(F92="",G92="",G92&lt;F92),"",G92-F92+1)</f>
        <v/>
      </c>
      <c r="Q92" s="14">
        <f>IF(OR(E92="",E92&lt;=0,J92="",P92="",P92&lt;=0),"",IFERROR(E92*VLOOKUP(J92,Assumptions!$A$5:$C$7,3,FALSE)/IF(VLOOKUP(J92,Assumptions!$A$5:$C$7,2,FALSE)=0,P92,VLOOKUP(J92,Assumptions!$A$5:$C$7,2,FALSE)),""))</f>
        <v/>
      </c>
      <c r="R92" s="14">
        <f>IF(OR(E92="",E92&lt;=0,E92&gt;Assumptions!$B$10,F92="",G92="",H92="",I92="",J92="",L92="Void",M92="",N92="",O92="",P92="",F92&lt;Assumptions!$B$12,G92&gt;Assumptions!$B$13,H92&lt;Assumptions!$B$12,I92&gt;Assumptions!$B$13,G92-F92+1&gt;Assumptions!$B$11,MONTH(F92)&lt;&gt;MONTH(G92),YEAR(F92)&lt;&gt;YEAR(G92)),"",IFERROR(ROUND(IF(AND(M92=F92,N92=G92),E92,MIN(E92,Q92*O92)),Assumptions!$B$14),""))</f>
        <v/>
      </c>
      <c r="S92" s="11">
        <f>IF(A92="","",IF(OR(B92="",C92="",D92="",E92="",F92="",G92="",H92="",I92="",J92="",K92="",L92=""),"Check required inputs",IF(L92="Void","Void",IF(OR(E92&lt;=0,E92&gt;Assumptions!$B$10),"Check monthly rent",IF(OR(F92&lt;Assumptions!$B$12,G92&gt;Assumptions!$B$13,H92&lt;Assumptions!$B$12,I92&gt;Assumptions!$B$13),"Check date limits",IF(G92&lt;F92,"Check period dates",IF(I92&lt;H92,"Check occupancy dates",IF(OR(G92-F92+1&gt;Assumptions!$B$11,MONTH(F92)&lt;&gt;MONTH(G92),YEAR(F92)&lt;&gt;YEAR(G92)),"Check one-month period",IF(OR(H92&gt;G92,I92&lt;F92),"No overlap","Ready")))))))))</f>
        <v/>
      </c>
    </row>
    <row r="93">
      <c r="A93" s="19" t="n"/>
      <c r="B93" s="19" t="n"/>
      <c r="C93" s="19" t="n"/>
      <c r="D93" s="19" t="n"/>
      <c r="E93" s="20" t="n"/>
      <c r="F93" s="33" t="n"/>
      <c r="G93" s="33" t="n"/>
      <c r="H93" s="33" t="n"/>
      <c r="I93" s="33" t="n"/>
      <c r="J93" s="22" t="n"/>
      <c r="K93" s="22" t="n"/>
      <c r="L93" s="22" t="n"/>
      <c r="M93" s="34">
        <f>IF(OR(F93="",G93="",H93="",I93="",G93&lt;F93,I93&lt;H93),"",MAX(F93,H93))</f>
        <v/>
      </c>
      <c r="N93" s="34">
        <f>IF(OR(F93="",G93="",H93="",I93="",G93&lt;F93,I93&lt;H93),"",MIN(G93,I93))</f>
        <v/>
      </c>
      <c r="O93" s="8">
        <f>IF(OR(M93="",N93="",N93&lt;M93),"",N93-M93+1)</f>
        <v/>
      </c>
      <c r="P93" s="8">
        <f>IF(OR(F93="",G93="",G93&lt;F93),"",G93-F93+1)</f>
        <v/>
      </c>
      <c r="Q93" s="9">
        <f>IF(OR(E93="",E93&lt;=0,J93="",P93="",P93&lt;=0),"",IFERROR(E93*VLOOKUP(J93,Assumptions!$A$5:$C$7,3,FALSE)/IF(VLOOKUP(J93,Assumptions!$A$5:$C$7,2,FALSE)=0,P93,VLOOKUP(J93,Assumptions!$A$5:$C$7,2,FALSE)),""))</f>
        <v/>
      </c>
      <c r="R93" s="9">
        <f>IF(OR(E93="",E93&lt;=0,E93&gt;Assumptions!$B$10,F93="",G93="",H93="",I93="",J93="",L93="Void",M93="",N93="",O93="",P93="",F93&lt;Assumptions!$B$12,G93&gt;Assumptions!$B$13,H93&lt;Assumptions!$B$12,I93&gt;Assumptions!$B$13,G93-F93+1&gt;Assumptions!$B$11,MONTH(F93)&lt;&gt;MONTH(G93),YEAR(F93)&lt;&gt;YEAR(G93)),"",IFERROR(ROUND(IF(AND(M93=F93,N93=G93),E93,MIN(E93,Q93*O93)),Assumptions!$B$14),""))</f>
        <v/>
      </c>
      <c r="S93" s="6">
        <f>IF(A93="","",IF(OR(B93="",C93="",D93="",E93="",F93="",G93="",H93="",I93="",J93="",K93="",L93=""),"Check required inputs",IF(L93="Void","Void",IF(OR(E93&lt;=0,E93&gt;Assumptions!$B$10),"Check monthly rent",IF(OR(F93&lt;Assumptions!$B$12,G93&gt;Assumptions!$B$13,H93&lt;Assumptions!$B$12,I93&gt;Assumptions!$B$13),"Check date limits",IF(G93&lt;F93,"Check period dates",IF(I93&lt;H93,"Check occupancy dates",IF(OR(G93-F93+1&gt;Assumptions!$B$11,MONTH(F93)&lt;&gt;MONTH(G93),YEAR(F93)&lt;&gt;YEAR(G93)),"Check one-month period",IF(OR(H93&gt;G93,I93&lt;F93),"No overlap","Ready")))))))))</f>
        <v/>
      </c>
    </row>
    <row r="94">
      <c r="A94" s="19" t="n"/>
      <c r="B94" s="19" t="n"/>
      <c r="C94" s="19" t="n"/>
      <c r="D94" s="19" t="n"/>
      <c r="E94" s="20" t="n"/>
      <c r="F94" s="33" t="n"/>
      <c r="G94" s="33" t="n"/>
      <c r="H94" s="33" t="n"/>
      <c r="I94" s="33" t="n"/>
      <c r="J94" s="22" t="n"/>
      <c r="K94" s="22" t="n"/>
      <c r="L94" s="22" t="n"/>
      <c r="M94" s="35">
        <f>IF(OR(F94="",G94="",H94="",I94="",G94&lt;F94,I94&lt;H94),"",MAX(F94,H94))</f>
        <v/>
      </c>
      <c r="N94" s="35">
        <f>IF(OR(F94="",G94="",H94="",I94="",G94&lt;F94,I94&lt;H94),"",MIN(G94,I94))</f>
        <v/>
      </c>
      <c r="O94" s="13">
        <f>IF(OR(M94="",N94="",N94&lt;M94),"",N94-M94+1)</f>
        <v/>
      </c>
      <c r="P94" s="13">
        <f>IF(OR(F94="",G94="",G94&lt;F94),"",G94-F94+1)</f>
        <v/>
      </c>
      <c r="Q94" s="14">
        <f>IF(OR(E94="",E94&lt;=0,J94="",P94="",P94&lt;=0),"",IFERROR(E94*VLOOKUP(J94,Assumptions!$A$5:$C$7,3,FALSE)/IF(VLOOKUP(J94,Assumptions!$A$5:$C$7,2,FALSE)=0,P94,VLOOKUP(J94,Assumptions!$A$5:$C$7,2,FALSE)),""))</f>
        <v/>
      </c>
      <c r="R94" s="14">
        <f>IF(OR(E94="",E94&lt;=0,E94&gt;Assumptions!$B$10,F94="",G94="",H94="",I94="",J94="",L94="Void",M94="",N94="",O94="",P94="",F94&lt;Assumptions!$B$12,G94&gt;Assumptions!$B$13,H94&lt;Assumptions!$B$12,I94&gt;Assumptions!$B$13,G94-F94+1&gt;Assumptions!$B$11,MONTH(F94)&lt;&gt;MONTH(G94),YEAR(F94)&lt;&gt;YEAR(G94)),"",IFERROR(ROUND(IF(AND(M94=F94,N94=G94),E94,MIN(E94,Q94*O94)),Assumptions!$B$14),""))</f>
        <v/>
      </c>
      <c r="S94" s="11">
        <f>IF(A94="","",IF(OR(B94="",C94="",D94="",E94="",F94="",G94="",H94="",I94="",J94="",K94="",L94=""),"Check required inputs",IF(L94="Void","Void",IF(OR(E94&lt;=0,E94&gt;Assumptions!$B$10),"Check monthly rent",IF(OR(F94&lt;Assumptions!$B$12,G94&gt;Assumptions!$B$13,H94&lt;Assumptions!$B$12,I94&gt;Assumptions!$B$13),"Check date limits",IF(G94&lt;F94,"Check period dates",IF(I94&lt;H94,"Check occupancy dates",IF(OR(G94-F94+1&gt;Assumptions!$B$11,MONTH(F94)&lt;&gt;MONTH(G94),YEAR(F94)&lt;&gt;YEAR(G94)),"Check one-month period",IF(OR(H94&gt;G94,I94&lt;F94),"No overlap","Ready")))))))))</f>
        <v/>
      </c>
    </row>
    <row r="95">
      <c r="A95" s="19" t="n"/>
      <c r="B95" s="19" t="n"/>
      <c r="C95" s="19" t="n"/>
      <c r="D95" s="19" t="n"/>
      <c r="E95" s="20" t="n"/>
      <c r="F95" s="33" t="n"/>
      <c r="G95" s="33" t="n"/>
      <c r="H95" s="33" t="n"/>
      <c r="I95" s="33" t="n"/>
      <c r="J95" s="22" t="n"/>
      <c r="K95" s="22" t="n"/>
      <c r="L95" s="22" t="n"/>
      <c r="M95" s="34">
        <f>IF(OR(F95="",G95="",H95="",I95="",G95&lt;F95,I95&lt;H95),"",MAX(F95,H95))</f>
        <v/>
      </c>
      <c r="N95" s="34">
        <f>IF(OR(F95="",G95="",H95="",I95="",G95&lt;F95,I95&lt;H95),"",MIN(G95,I95))</f>
        <v/>
      </c>
      <c r="O95" s="8">
        <f>IF(OR(M95="",N95="",N95&lt;M95),"",N95-M95+1)</f>
        <v/>
      </c>
      <c r="P95" s="8">
        <f>IF(OR(F95="",G95="",G95&lt;F95),"",G95-F95+1)</f>
        <v/>
      </c>
      <c r="Q95" s="9">
        <f>IF(OR(E95="",E95&lt;=0,J95="",P95="",P95&lt;=0),"",IFERROR(E95*VLOOKUP(J95,Assumptions!$A$5:$C$7,3,FALSE)/IF(VLOOKUP(J95,Assumptions!$A$5:$C$7,2,FALSE)=0,P95,VLOOKUP(J95,Assumptions!$A$5:$C$7,2,FALSE)),""))</f>
        <v/>
      </c>
      <c r="R95" s="9">
        <f>IF(OR(E95="",E95&lt;=0,E95&gt;Assumptions!$B$10,F95="",G95="",H95="",I95="",J95="",L95="Void",M95="",N95="",O95="",P95="",F95&lt;Assumptions!$B$12,G95&gt;Assumptions!$B$13,H95&lt;Assumptions!$B$12,I95&gt;Assumptions!$B$13,G95-F95+1&gt;Assumptions!$B$11,MONTH(F95)&lt;&gt;MONTH(G95),YEAR(F95)&lt;&gt;YEAR(G95)),"",IFERROR(ROUND(IF(AND(M95=F95,N95=G95),E95,MIN(E95,Q95*O95)),Assumptions!$B$14),""))</f>
        <v/>
      </c>
      <c r="S95" s="6">
        <f>IF(A95="","",IF(OR(B95="",C95="",D95="",E95="",F95="",G95="",H95="",I95="",J95="",K95="",L95=""),"Check required inputs",IF(L95="Void","Void",IF(OR(E95&lt;=0,E95&gt;Assumptions!$B$10),"Check monthly rent",IF(OR(F95&lt;Assumptions!$B$12,G95&gt;Assumptions!$B$13,H95&lt;Assumptions!$B$12,I95&gt;Assumptions!$B$13),"Check date limits",IF(G95&lt;F95,"Check period dates",IF(I95&lt;H95,"Check occupancy dates",IF(OR(G95-F95+1&gt;Assumptions!$B$11,MONTH(F95)&lt;&gt;MONTH(G95),YEAR(F95)&lt;&gt;YEAR(G95)),"Check one-month period",IF(OR(H95&gt;G95,I95&lt;F95),"No overlap","Ready")))))))))</f>
        <v/>
      </c>
    </row>
    <row r="96">
      <c r="A96" s="19" t="n"/>
      <c r="B96" s="19" t="n"/>
      <c r="C96" s="19" t="n"/>
      <c r="D96" s="19" t="n"/>
      <c r="E96" s="20" t="n"/>
      <c r="F96" s="33" t="n"/>
      <c r="G96" s="33" t="n"/>
      <c r="H96" s="33" t="n"/>
      <c r="I96" s="33" t="n"/>
      <c r="J96" s="22" t="n"/>
      <c r="K96" s="22" t="n"/>
      <c r="L96" s="22" t="n"/>
      <c r="M96" s="35">
        <f>IF(OR(F96="",G96="",H96="",I96="",G96&lt;F96,I96&lt;H96),"",MAX(F96,H96))</f>
        <v/>
      </c>
      <c r="N96" s="35">
        <f>IF(OR(F96="",G96="",H96="",I96="",G96&lt;F96,I96&lt;H96),"",MIN(G96,I96))</f>
        <v/>
      </c>
      <c r="O96" s="13">
        <f>IF(OR(M96="",N96="",N96&lt;M96),"",N96-M96+1)</f>
        <v/>
      </c>
      <c r="P96" s="13">
        <f>IF(OR(F96="",G96="",G96&lt;F96),"",G96-F96+1)</f>
        <v/>
      </c>
      <c r="Q96" s="14">
        <f>IF(OR(E96="",E96&lt;=0,J96="",P96="",P96&lt;=0),"",IFERROR(E96*VLOOKUP(J96,Assumptions!$A$5:$C$7,3,FALSE)/IF(VLOOKUP(J96,Assumptions!$A$5:$C$7,2,FALSE)=0,P96,VLOOKUP(J96,Assumptions!$A$5:$C$7,2,FALSE)),""))</f>
        <v/>
      </c>
      <c r="R96" s="14">
        <f>IF(OR(E96="",E96&lt;=0,E96&gt;Assumptions!$B$10,F96="",G96="",H96="",I96="",J96="",L96="Void",M96="",N96="",O96="",P96="",F96&lt;Assumptions!$B$12,G96&gt;Assumptions!$B$13,H96&lt;Assumptions!$B$12,I96&gt;Assumptions!$B$13,G96-F96+1&gt;Assumptions!$B$11,MONTH(F96)&lt;&gt;MONTH(G96),YEAR(F96)&lt;&gt;YEAR(G96)),"",IFERROR(ROUND(IF(AND(M96=F96,N96=G96),E96,MIN(E96,Q96*O96)),Assumptions!$B$14),""))</f>
        <v/>
      </c>
      <c r="S96" s="11">
        <f>IF(A96="","",IF(OR(B96="",C96="",D96="",E96="",F96="",G96="",H96="",I96="",J96="",K96="",L96=""),"Check required inputs",IF(L96="Void","Void",IF(OR(E96&lt;=0,E96&gt;Assumptions!$B$10),"Check monthly rent",IF(OR(F96&lt;Assumptions!$B$12,G96&gt;Assumptions!$B$13,H96&lt;Assumptions!$B$12,I96&gt;Assumptions!$B$13),"Check date limits",IF(G96&lt;F96,"Check period dates",IF(I96&lt;H96,"Check occupancy dates",IF(OR(G96-F96+1&gt;Assumptions!$B$11,MONTH(F96)&lt;&gt;MONTH(G96),YEAR(F96)&lt;&gt;YEAR(G96)),"Check one-month period",IF(OR(H96&gt;G96,I96&lt;F96),"No overlap","Ready")))))))))</f>
        <v/>
      </c>
    </row>
    <row r="97">
      <c r="A97" s="19" t="n"/>
      <c r="B97" s="19" t="n"/>
      <c r="C97" s="19" t="n"/>
      <c r="D97" s="19" t="n"/>
      <c r="E97" s="20" t="n"/>
      <c r="F97" s="33" t="n"/>
      <c r="G97" s="33" t="n"/>
      <c r="H97" s="33" t="n"/>
      <c r="I97" s="33" t="n"/>
      <c r="J97" s="22" t="n"/>
      <c r="K97" s="22" t="n"/>
      <c r="L97" s="22" t="n"/>
      <c r="M97" s="34">
        <f>IF(OR(F97="",G97="",H97="",I97="",G97&lt;F97,I97&lt;H97),"",MAX(F97,H97))</f>
        <v/>
      </c>
      <c r="N97" s="34">
        <f>IF(OR(F97="",G97="",H97="",I97="",G97&lt;F97,I97&lt;H97),"",MIN(G97,I97))</f>
        <v/>
      </c>
      <c r="O97" s="8">
        <f>IF(OR(M97="",N97="",N97&lt;M97),"",N97-M97+1)</f>
        <v/>
      </c>
      <c r="P97" s="8">
        <f>IF(OR(F97="",G97="",G97&lt;F97),"",G97-F97+1)</f>
        <v/>
      </c>
      <c r="Q97" s="9">
        <f>IF(OR(E97="",E97&lt;=0,J97="",P97="",P97&lt;=0),"",IFERROR(E97*VLOOKUP(J97,Assumptions!$A$5:$C$7,3,FALSE)/IF(VLOOKUP(J97,Assumptions!$A$5:$C$7,2,FALSE)=0,P97,VLOOKUP(J97,Assumptions!$A$5:$C$7,2,FALSE)),""))</f>
        <v/>
      </c>
      <c r="R97" s="9">
        <f>IF(OR(E97="",E97&lt;=0,E97&gt;Assumptions!$B$10,F97="",G97="",H97="",I97="",J97="",L97="Void",M97="",N97="",O97="",P97="",F97&lt;Assumptions!$B$12,G97&gt;Assumptions!$B$13,H97&lt;Assumptions!$B$12,I97&gt;Assumptions!$B$13,G97-F97+1&gt;Assumptions!$B$11,MONTH(F97)&lt;&gt;MONTH(G97),YEAR(F97)&lt;&gt;YEAR(G97)),"",IFERROR(ROUND(IF(AND(M97=F97,N97=G97),E97,MIN(E97,Q97*O97)),Assumptions!$B$14),""))</f>
        <v/>
      </c>
      <c r="S97" s="6">
        <f>IF(A97="","",IF(OR(B97="",C97="",D97="",E97="",F97="",G97="",H97="",I97="",J97="",K97="",L97=""),"Check required inputs",IF(L97="Void","Void",IF(OR(E97&lt;=0,E97&gt;Assumptions!$B$10),"Check monthly rent",IF(OR(F97&lt;Assumptions!$B$12,G97&gt;Assumptions!$B$13,H97&lt;Assumptions!$B$12,I97&gt;Assumptions!$B$13),"Check date limits",IF(G97&lt;F97,"Check period dates",IF(I97&lt;H97,"Check occupancy dates",IF(OR(G97-F97+1&gt;Assumptions!$B$11,MONTH(F97)&lt;&gt;MONTH(G97),YEAR(F97)&lt;&gt;YEAR(G97)),"Check one-month period",IF(OR(H97&gt;G97,I97&lt;F97),"No overlap","Ready")))))))))</f>
        <v/>
      </c>
    </row>
    <row r="98">
      <c r="A98" s="19" t="n"/>
      <c r="B98" s="19" t="n"/>
      <c r="C98" s="19" t="n"/>
      <c r="D98" s="19" t="n"/>
      <c r="E98" s="20" t="n"/>
      <c r="F98" s="33" t="n"/>
      <c r="G98" s="33" t="n"/>
      <c r="H98" s="33" t="n"/>
      <c r="I98" s="33" t="n"/>
      <c r="J98" s="22" t="n"/>
      <c r="K98" s="22" t="n"/>
      <c r="L98" s="22" t="n"/>
      <c r="M98" s="35">
        <f>IF(OR(F98="",G98="",H98="",I98="",G98&lt;F98,I98&lt;H98),"",MAX(F98,H98))</f>
        <v/>
      </c>
      <c r="N98" s="35">
        <f>IF(OR(F98="",G98="",H98="",I98="",G98&lt;F98,I98&lt;H98),"",MIN(G98,I98))</f>
        <v/>
      </c>
      <c r="O98" s="13">
        <f>IF(OR(M98="",N98="",N98&lt;M98),"",N98-M98+1)</f>
        <v/>
      </c>
      <c r="P98" s="13">
        <f>IF(OR(F98="",G98="",G98&lt;F98),"",G98-F98+1)</f>
        <v/>
      </c>
      <c r="Q98" s="14">
        <f>IF(OR(E98="",E98&lt;=0,J98="",P98="",P98&lt;=0),"",IFERROR(E98*VLOOKUP(J98,Assumptions!$A$5:$C$7,3,FALSE)/IF(VLOOKUP(J98,Assumptions!$A$5:$C$7,2,FALSE)=0,P98,VLOOKUP(J98,Assumptions!$A$5:$C$7,2,FALSE)),""))</f>
        <v/>
      </c>
      <c r="R98" s="14">
        <f>IF(OR(E98="",E98&lt;=0,E98&gt;Assumptions!$B$10,F98="",G98="",H98="",I98="",J98="",L98="Void",M98="",N98="",O98="",P98="",F98&lt;Assumptions!$B$12,G98&gt;Assumptions!$B$13,H98&lt;Assumptions!$B$12,I98&gt;Assumptions!$B$13,G98-F98+1&gt;Assumptions!$B$11,MONTH(F98)&lt;&gt;MONTH(G98),YEAR(F98)&lt;&gt;YEAR(G98)),"",IFERROR(ROUND(IF(AND(M98=F98,N98=G98),E98,MIN(E98,Q98*O98)),Assumptions!$B$14),""))</f>
        <v/>
      </c>
      <c r="S98" s="11">
        <f>IF(A98="","",IF(OR(B98="",C98="",D98="",E98="",F98="",G98="",H98="",I98="",J98="",K98="",L98=""),"Check required inputs",IF(L98="Void","Void",IF(OR(E98&lt;=0,E98&gt;Assumptions!$B$10),"Check monthly rent",IF(OR(F98&lt;Assumptions!$B$12,G98&gt;Assumptions!$B$13,H98&lt;Assumptions!$B$12,I98&gt;Assumptions!$B$13),"Check date limits",IF(G98&lt;F98,"Check period dates",IF(I98&lt;H98,"Check occupancy dates",IF(OR(G98-F98+1&gt;Assumptions!$B$11,MONTH(F98)&lt;&gt;MONTH(G98),YEAR(F98)&lt;&gt;YEAR(G98)),"Check one-month period",IF(OR(H98&gt;G98,I98&lt;F98),"No overlap","Ready")))))))))</f>
        <v/>
      </c>
    </row>
    <row r="99">
      <c r="A99" s="19" t="n"/>
      <c r="B99" s="19" t="n"/>
      <c r="C99" s="19" t="n"/>
      <c r="D99" s="19" t="n"/>
      <c r="E99" s="20" t="n"/>
      <c r="F99" s="33" t="n"/>
      <c r="G99" s="33" t="n"/>
      <c r="H99" s="33" t="n"/>
      <c r="I99" s="33" t="n"/>
      <c r="J99" s="22" t="n"/>
      <c r="K99" s="22" t="n"/>
      <c r="L99" s="22" t="n"/>
      <c r="M99" s="34">
        <f>IF(OR(F99="",G99="",H99="",I99="",G99&lt;F99,I99&lt;H99),"",MAX(F99,H99))</f>
        <v/>
      </c>
      <c r="N99" s="34">
        <f>IF(OR(F99="",G99="",H99="",I99="",G99&lt;F99,I99&lt;H99),"",MIN(G99,I99))</f>
        <v/>
      </c>
      <c r="O99" s="8">
        <f>IF(OR(M99="",N99="",N99&lt;M99),"",N99-M99+1)</f>
        <v/>
      </c>
      <c r="P99" s="8">
        <f>IF(OR(F99="",G99="",G99&lt;F99),"",G99-F99+1)</f>
        <v/>
      </c>
      <c r="Q99" s="9">
        <f>IF(OR(E99="",E99&lt;=0,J99="",P99="",P99&lt;=0),"",IFERROR(E99*VLOOKUP(J99,Assumptions!$A$5:$C$7,3,FALSE)/IF(VLOOKUP(J99,Assumptions!$A$5:$C$7,2,FALSE)=0,P99,VLOOKUP(J99,Assumptions!$A$5:$C$7,2,FALSE)),""))</f>
        <v/>
      </c>
      <c r="R99" s="9">
        <f>IF(OR(E99="",E99&lt;=0,E99&gt;Assumptions!$B$10,F99="",G99="",H99="",I99="",J99="",L99="Void",M99="",N99="",O99="",P99="",F99&lt;Assumptions!$B$12,G99&gt;Assumptions!$B$13,H99&lt;Assumptions!$B$12,I99&gt;Assumptions!$B$13,G99-F99+1&gt;Assumptions!$B$11,MONTH(F99)&lt;&gt;MONTH(G99),YEAR(F99)&lt;&gt;YEAR(G99)),"",IFERROR(ROUND(IF(AND(M99=F99,N99=G99),E99,MIN(E99,Q99*O99)),Assumptions!$B$14),""))</f>
        <v/>
      </c>
      <c r="S99" s="6">
        <f>IF(A99="","",IF(OR(B99="",C99="",D99="",E99="",F99="",G99="",H99="",I99="",J99="",K99="",L99=""),"Check required inputs",IF(L99="Void","Void",IF(OR(E99&lt;=0,E99&gt;Assumptions!$B$10),"Check monthly rent",IF(OR(F99&lt;Assumptions!$B$12,G99&gt;Assumptions!$B$13,H99&lt;Assumptions!$B$12,I99&gt;Assumptions!$B$13),"Check date limits",IF(G99&lt;F99,"Check period dates",IF(I99&lt;H99,"Check occupancy dates",IF(OR(G99-F99+1&gt;Assumptions!$B$11,MONTH(F99)&lt;&gt;MONTH(G99),YEAR(F99)&lt;&gt;YEAR(G99)),"Check one-month period",IF(OR(H99&gt;G99,I99&lt;F99),"No overlap","Ready")))))))))</f>
        <v/>
      </c>
    </row>
    <row r="100">
      <c r="A100" s="19" t="n"/>
      <c r="B100" s="19" t="n"/>
      <c r="C100" s="19" t="n"/>
      <c r="D100" s="19" t="n"/>
      <c r="E100" s="20" t="n"/>
      <c r="F100" s="33" t="n"/>
      <c r="G100" s="33" t="n"/>
      <c r="H100" s="33" t="n"/>
      <c r="I100" s="33" t="n"/>
      <c r="J100" s="22" t="n"/>
      <c r="K100" s="22" t="n"/>
      <c r="L100" s="22" t="n"/>
      <c r="M100" s="35">
        <f>IF(OR(F100="",G100="",H100="",I100="",G100&lt;F100,I100&lt;H100),"",MAX(F100,H100))</f>
        <v/>
      </c>
      <c r="N100" s="35">
        <f>IF(OR(F100="",G100="",H100="",I100="",G100&lt;F100,I100&lt;H100),"",MIN(G100,I100))</f>
        <v/>
      </c>
      <c r="O100" s="13">
        <f>IF(OR(M100="",N100="",N100&lt;M100),"",N100-M100+1)</f>
        <v/>
      </c>
      <c r="P100" s="13">
        <f>IF(OR(F100="",G100="",G100&lt;F100),"",G100-F100+1)</f>
        <v/>
      </c>
      <c r="Q100" s="14">
        <f>IF(OR(E100="",E100&lt;=0,J100="",P100="",P100&lt;=0),"",IFERROR(E100*VLOOKUP(J100,Assumptions!$A$5:$C$7,3,FALSE)/IF(VLOOKUP(J100,Assumptions!$A$5:$C$7,2,FALSE)=0,P100,VLOOKUP(J100,Assumptions!$A$5:$C$7,2,FALSE)),""))</f>
        <v/>
      </c>
      <c r="R100" s="14">
        <f>IF(OR(E100="",E100&lt;=0,E100&gt;Assumptions!$B$10,F100="",G100="",H100="",I100="",J100="",L100="Void",M100="",N100="",O100="",P100="",F100&lt;Assumptions!$B$12,G100&gt;Assumptions!$B$13,H100&lt;Assumptions!$B$12,I100&gt;Assumptions!$B$13,G100-F100+1&gt;Assumptions!$B$11,MONTH(F100)&lt;&gt;MONTH(G100),YEAR(F100)&lt;&gt;YEAR(G100)),"",IFERROR(ROUND(IF(AND(M100=F100,N100=G100),E100,MIN(E100,Q100*O100)),Assumptions!$B$14),""))</f>
        <v/>
      </c>
      <c r="S100" s="11">
        <f>IF(A100="","",IF(OR(B100="",C100="",D100="",E100="",F100="",G100="",H100="",I100="",J100="",K100="",L100=""),"Check required inputs",IF(L100="Void","Void",IF(OR(E100&lt;=0,E100&gt;Assumptions!$B$10),"Check monthly rent",IF(OR(F100&lt;Assumptions!$B$12,G100&gt;Assumptions!$B$13,H100&lt;Assumptions!$B$12,I100&gt;Assumptions!$B$13),"Check date limits",IF(G100&lt;F100,"Check period dates",IF(I100&lt;H100,"Check occupancy dates",IF(OR(G100-F100+1&gt;Assumptions!$B$11,MONTH(F100)&lt;&gt;MONTH(G100),YEAR(F100)&lt;&gt;YEAR(G100)),"Check one-month period",IF(OR(H100&gt;G100,I100&lt;F100),"No overlap","Ready")))))))))</f>
        <v/>
      </c>
    </row>
    <row r="101">
      <c r="A101" s="19" t="n"/>
      <c r="B101" s="19" t="n"/>
      <c r="C101" s="19" t="n"/>
      <c r="D101" s="19" t="n"/>
      <c r="E101" s="20" t="n"/>
      <c r="F101" s="33" t="n"/>
      <c r="G101" s="33" t="n"/>
      <c r="H101" s="33" t="n"/>
      <c r="I101" s="33" t="n"/>
      <c r="J101" s="22" t="n"/>
      <c r="K101" s="22" t="n"/>
      <c r="L101" s="22" t="n"/>
      <c r="M101" s="34">
        <f>IF(OR(F101="",G101="",H101="",I101="",G101&lt;F101,I101&lt;H101),"",MAX(F101,H101))</f>
        <v/>
      </c>
      <c r="N101" s="34">
        <f>IF(OR(F101="",G101="",H101="",I101="",G101&lt;F101,I101&lt;H101),"",MIN(G101,I101))</f>
        <v/>
      </c>
      <c r="O101" s="8">
        <f>IF(OR(M101="",N101="",N101&lt;M101),"",N101-M101+1)</f>
        <v/>
      </c>
      <c r="P101" s="8">
        <f>IF(OR(F101="",G101="",G101&lt;F101),"",G101-F101+1)</f>
        <v/>
      </c>
      <c r="Q101" s="9">
        <f>IF(OR(E101="",E101&lt;=0,J101="",P101="",P101&lt;=0),"",IFERROR(E101*VLOOKUP(J101,Assumptions!$A$5:$C$7,3,FALSE)/IF(VLOOKUP(J101,Assumptions!$A$5:$C$7,2,FALSE)=0,P101,VLOOKUP(J101,Assumptions!$A$5:$C$7,2,FALSE)),""))</f>
        <v/>
      </c>
      <c r="R101" s="9">
        <f>IF(OR(E101="",E101&lt;=0,E101&gt;Assumptions!$B$10,F101="",G101="",H101="",I101="",J101="",L101="Void",M101="",N101="",O101="",P101="",F101&lt;Assumptions!$B$12,G101&gt;Assumptions!$B$13,H101&lt;Assumptions!$B$12,I101&gt;Assumptions!$B$13,G101-F101+1&gt;Assumptions!$B$11,MONTH(F101)&lt;&gt;MONTH(G101),YEAR(F101)&lt;&gt;YEAR(G101)),"",IFERROR(ROUND(IF(AND(M101=F101,N101=G101),E101,MIN(E101,Q101*O101)),Assumptions!$B$14),""))</f>
        <v/>
      </c>
      <c r="S101" s="6">
        <f>IF(A101="","",IF(OR(B101="",C101="",D101="",E101="",F101="",G101="",H101="",I101="",J101="",K101="",L101=""),"Check required inputs",IF(L101="Void","Void",IF(OR(E101&lt;=0,E101&gt;Assumptions!$B$10),"Check monthly rent",IF(OR(F101&lt;Assumptions!$B$12,G101&gt;Assumptions!$B$13,H101&lt;Assumptions!$B$12,I101&gt;Assumptions!$B$13),"Check date limits",IF(G101&lt;F101,"Check period dates",IF(I101&lt;H101,"Check occupancy dates",IF(OR(G101-F101+1&gt;Assumptions!$B$11,MONTH(F101)&lt;&gt;MONTH(G101),YEAR(F101)&lt;&gt;YEAR(G101)),"Check one-month period",IF(OR(H101&gt;G101,I101&lt;F101),"No overlap","Ready")))))))))</f>
        <v/>
      </c>
    </row>
    <row r="102">
      <c r="A102" s="19" t="n"/>
      <c r="B102" s="19" t="n"/>
      <c r="C102" s="19" t="n"/>
      <c r="D102" s="19" t="n"/>
      <c r="E102" s="20" t="n"/>
      <c r="F102" s="33" t="n"/>
      <c r="G102" s="33" t="n"/>
      <c r="H102" s="33" t="n"/>
      <c r="I102" s="33" t="n"/>
      <c r="J102" s="22" t="n"/>
      <c r="K102" s="22" t="n"/>
      <c r="L102" s="22" t="n"/>
      <c r="M102" s="35">
        <f>IF(OR(F102="",G102="",H102="",I102="",G102&lt;F102,I102&lt;H102),"",MAX(F102,H102))</f>
        <v/>
      </c>
      <c r="N102" s="35">
        <f>IF(OR(F102="",G102="",H102="",I102="",G102&lt;F102,I102&lt;H102),"",MIN(G102,I102))</f>
        <v/>
      </c>
      <c r="O102" s="13">
        <f>IF(OR(M102="",N102="",N102&lt;M102),"",N102-M102+1)</f>
        <v/>
      </c>
      <c r="P102" s="13">
        <f>IF(OR(F102="",G102="",G102&lt;F102),"",G102-F102+1)</f>
        <v/>
      </c>
      <c r="Q102" s="14">
        <f>IF(OR(E102="",E102&lt;=0,J102="",P102="",P102&lt;=0),"",IFERROR(E102*VLOOKUP(J102,Assumptions!$A$5:$C$7,3,FALSE)/IF(VLOOKUP(J102,Assumptions!$A$5:$C$7,2,FALSE)=0,P102,VLOOKUP(J102,Assumptions!$A$5:$C$7,2,FALSE)),""))</f>
        <v/>
      </c>
      <c r="R102" s="14">
        <f>IF(OR(E102="",E102&lt;=0,E102&gt;Assumptions!$B$10,F102="",G102="",H102="",I102="",J102="",L102="Void",M102="",N102="",O102="",P102="",F102&lt;Assumptions!$B$12,G102&gt;Assumptions!$B$13,H102&lt;Assumptions!$B$12,I102&gt;Assumptions!$B$13,G102-F102+1&gt;Assumptions!$B$11,MONTH(F102)&lt;&gt;MONTH(G102),YEAR(F102)&lt;&gt;YEAR(G102)),"",IFERROR(ROUND(IF(AND(M102=F102,N102=G102),E102,MIN(E102,Q102*O102)),Assumptions!$B$14),""))</f>
        <v/>
      </c>
      <c r="S102" s="11">
        <f>IF(A102="","",IF(OR(B102="",C102="",D102="",E102="",F102="",G102="",H102="",I102="",J102="",K102="",L102=""),"Check required inputs",IF(L102="Void","Void",IF(OR(E102&lt;=0,E102&gt;Assumptions!$B$10),"Check monthly rent",IF(OR(F102&lt;Assumptions!$B$12,G102&gt;Assumptions!$B$13,H102&lt;Assumptions!$B$12,I102&gt;Assumptions!$B$13),"Check date limits",IF(G102&lt;F102,"Check period dates",IF(I102&lt;H102,"Check occupancy dates",IF(OR(G102-F102+1&gt;Assumptions!$B$11,MONTH(F102)&lt;&gt;MONTH(G102),YEAR(F102)&lt;&gt;YEAR(G102)),"Check one-month period",IF(OR(H102&gt;G102,I102&lt;F102),"No overlap","Ready")))))))))</f>
        <v/>
      </c>
    </row>
    <row r="103">
      <c r="A103" s="19" t="n"/>
      <c r="B103" s="19" t="n"/>
      <c r="C103" s="19" t="n"/>
      <c r="D103" s="19" t="n"/>
      <c r="E103" s="20" t="n"/>
      <c r="F103" s="33" t="n"/>
      <c r="G103" s="33" t="n"/>
      <c r="H103" s="33" t="n"/>
      <c r="I103" s="33" t="n"/>
      <c r="J103" s="22" t="n"/>
      <c r="K103" s="22" t="n"/>
      <c r="L103" s="22" t="n"/>
      <c r="M103" s="34">
        <f>IF(OR(F103="",G103="",H103="",I103="",G103&lt;F103,I103&lt;H103),"",MAX(F103,H103))</f>
        <v/>
      </c>
      <c r="N103" s="34">
        <f>IF(OR(F103="",G103="",H103="",I103="",G103&lt;F103,I103&lt;H103),"",MIN(G103,I103))</f>
        <v/>
      </c>
      <c r="O103" s="8">
        <f>IF(OR(M103="",N103="",N103&lt;M103),"",N103-M103+1)</f>
        <v/>
      </c>
      <c r="P103" s="8">
        <f>IF(OR(F103="",G103="",G103&lt;F103),"",G103-F103+1)</f>
        <v/>
      </c>
      <c r="Q103" s="9">
        <f>IF(OR(E103="",E103&lt;=0,J103="",P103="",P103&lt;=0),"",IFERROR(E103*VLOOKUP(J103,Assumptions!$A$5:$C$7,3,FALSE)/IF(VLOOKUP(J103,Assumptions!$A$5:$C$7,2,FALSE)=0,P103,VLOOKUP(J103,Assumptions!$A$5:$C$7,2,FALSE)),""))</f>
        <v/>
      </c>
      <c r="R103" s="9">
        <f>IF(OR(E103="",E103&lt;=0,E103&gt;Assumptions!$B$10,F103="",G103="",H103="",I103="",J103="",L103="Void",M103="",N103="",O103="",P103="",F103&lt;Assumptions!$B$12,G103&gt;Assumptions!$B$13,H103&lt;Assumptions!$B$12,I103&gt;Assumptions!$B$13,G103-F103+1&gt;Assumptions!$B$11,MONTH(F103)&lt;&gt;MONTH(G103),YEAR(F103)&lt;&gt;YEAR(G103)),"",IFERROR(ROUND(IF(AND(M103=F103,N103=G103),E103,MIN(E103,Q103*O103)),Assumptions!$B$14),""))</f>
        <v/>
      </c>
      <c r="S103" s="6">
        <f>IF(A103="","",IF(OR(B103="",C103="",D103="",E103="",F103="",G103="",H103="",I103="",J103="",K103="",L103=""),"Check required inputs",IF(L103="Void","Void",IF(OR(E103&lt;=0,E103&gt;Assumptions!$B$10),"Check monthly rent",IF(OR(F103&lt;Assumptions!$B$12,G103&gt;Assumptions!$B$13,H103&lt;Assumptions!$B$12,I103&gt;Assumptions!$B$13),"Check date limits",IF(G103&lt;F103,"Check period dates",IF(I103&lt;H103,"Check occupancy dates",IF(OR(G103-F103+1&gt;Assumptions!$B$11,MONTH(F103)&lt;&gt;MONTH(G103),YEAR(F103)&lt;&gt;YEAR(G103)),"Check one-month period",IF(OR(H103&gt;G103,I103&lt;F103),"No overlap","Ready")))))))))</f>
        <v/>
      </c>
    </row>
    <row r="104">
      <c r="A104" s="19" t="n"/>
      <c r="B104" s="19" t="n"/>
      <c r="C104" s="19" t="n"/>
      <c r="D104" s="19" t="n"/>
      <c r="E104" s="20" t="n"/>
      <c r="F104" s="33" t="n"/>
      <c r="G104" s="33" t="n"/>
      <c r="H104" s="33" t="n"/>
      <c r="I104" s="33" t="n"/>
      <c r="J104" s="22" t="n"/>
      <c r="K104" s="22" t="n"/>
      <c r="L104" s="22" t="n"/>
      <c r="M104" s="35">
        <f>IF(OR(F104="",G104="",H104="",I104="",G104&lt;F104,I104&lt;H104),"",MAX(F104,H104))</f>
        <v/>
      </c>
      <c r="N104" s="35">
        <f>IF(OR(F104="",G104="",H104="",I104="",G104&lt;F104,I104&lt;H104),"",MIN(G104,I104))</f>
        <v/>
      </c>
      <c r="O104" s="13">
        <f>IF(OR(M104="",N104="",N104&lt;M104),"",N104-M104+1)</f>
        <v/>
      </c>
      <c r="P104" s="13">
        <f>IF(OR(F104="",G104="",G104&lt;F104),"",G104-F104+1)</f>
        <v/>
      </c>
      <c r="Q104" s="14">
        <f>IF(OR(E104="",E104&lt;=0,J104="",P104="",P104&lt;=0),"",IFERROR(E104*VLOOKUP(J104,Assumptions!$A$5:$C$7,3,FALSE)/IF(VLOOKUP(J104,Assumptions!$A$5:$C$7,2,FALSE)=0,P104,VLOOKUP(J104,Assumptions!$A$5:$C$7,2,FALSE)),""))</f>
        <v/>
      </c>
      <c r="R104" s="14">
        <f>IF(OR(E104="",E104&lt;=0,E104&gt;Assumptions!$B$10,F104="",G104="",H104="",I104="",J104="",L104="Void",M104="",N104="",O104="",P104="",F104&lt;Assumptions!$B$12,G104&gt;Assumptions!$B$13,H104&lt;Assumptions!$B$12,I104&gt;Assumptions!$B$13,G104-F104+1&gt;Assumptions!$B$11,MONTH(F104)&lt;&gt;MONTH(G104),YEAR(F104)&lt;&gt;YEAR(G104)),"",IFERROR(ROUND(IF(AND(M104=F104,N104=G104),E104,MIN(E104,Q104*O104)),Assumptions!$B$14),""))</f>
        <v/>
      </c>
      <c r="S104" s="11">
        <f>IF(A104="","",IF(OR(B104="",C104="",D104="",E104="",F104="",G104="",H104="",I104="",J104="",K104="",L104=""),"Check required inputs",IF(L104="Void","Void",IF(OR(E104&lt;=0,E104&gt;Assumptions!$B$10),"Check monthly rent",IF(OR(F104&lt;Assumptions!$B$12,G104&gt;Assumptions!$B$13,H104&lt;Assumptions!$B$12,I104&gt;Assumptions!$B$13),"Check date limits",IF(G104&lt;F104,"Check period dates",IF(I104&lt;H104,"Check occupancy dates",IF(OR(G104-F104+1&gt;Assumptions!$B$11,MONTH(F104)&lt;&gt;MONTH(G104),YEAR(F104)&lt;&gt;YEAR(G104)),"Check one-month period",IF(OR(H104&gt;G104,I104&lt;F104),"No overlap","Ready")))))))))</f>
        <v/>
      </c>
    </row>
  </sheetData>
  <autoFilter ref="A4:S104"/>
  <mergeCells count="1">
    <mergeCell ref="A1:S1"/>
  </mergeCells>
  <conditionalFormatting sqref="S5:S104">
    <cfRule type="expression" priority="1" dxfId="0">
      <formula>$S5="Ready"</formula>
    </cfRule>
    <cfRule type="expression" priority="2" dxfId="1">
      <formula>LEFT($S5,5)="Check"</formula>
    </cfRule>
    <cfRule type="expression" priority="3" dxfId="1">
      <formula>$S5="No overlap"</formula>
    </cfRule>
  </conditionalFormatting>
  <conditionalFormatting sqref="R5:R104">
    <cfRule type="expression" priority="4" dxfId="2">
      <formula>$R5&gt;0</formula>
    </cfRule>
  </conditionalFormatting>
  <dataValidations count="5">
    <dataValidation sqref="E5:E104" showDropDown="0" showInputMessage="1" showErrorMessage="1" allowBlank="0" errorTitle="Check monthly rent" error="Enter a positive amount within the visible maximum on the Assumptions sheet." promptTitle="Monthly rent" prompt="Enter the monthly rent before proration." type="decimal" operator="between">
      <formula1>0.01</formula1>
      <formula2>INDIRECT("Assumptions!$B$10")</formula2>
    </dataValidation>
    <dataValidation sqref="F5:I104" showDropDown="0" showInputMessage="1" showErrorMessage="1" allowBlank="0" errorTitle="Check date" error="Enter a date within the visible date limits on the Assumptions sheet." promptTitle="Rental date" prompt="Dates are inclusive and should use MM/DD/YYYY." type="date" operator="between">
      <formula1>INDIRECT("Assumptions!$B$12")</formula1>
      <formula2>INDIRECT("Assumptions!$B$13")</formula2>
    </dataValidation>
    <dataValidation sqref="J5:J104" showDropDown="0" showInputMessage="0" showErrorMessage="1" allowBlank="0" errorTitle="Choose a convention" error="Select Actual Days, 30-Day, or Annual 365." type="list">
      <formula1>"Actual Days,30-Day,Annual 365"</formula1>
    </dataValidation>
    <dataValidation sqref="K5:K104" showDropDown="0" showInputMessage="0" showErrorMessage="1" allowBlank="0" errorTitle="Choose responsibility" error="Select a responsibility from the list." type="list">
      <formula1>"Resident,Owner/Manager,Shared,Unassigned"</formula1>
    </dataValidation>
    <dataValidation sqref="L5:L104" showDropDown="0" showInputMessage="0" showErrorMessage="1" allowBlank="0" errorTitle="Choose a status" error="Select Draft, Review, Approved, or Void." type="list">
      <formula1>"Draft,Review,Approved,Void"</formula1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D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21" customWidth="1" min="3" max="3"/>
    <col width="58" customWidth="1" min="4" max="4"/>
  </cols>
  <sheetData>
    <row r="1" ht="28" customHeight="1">
      <c r="A1" s="1" t="inlineStr">
        <is>
          <t>Proration Assumptions and Limits</t>
        </is>
      </c>
      <c r="B1" s="31" t="n"/>
      <c r="C1" s="31" t="n"/>
      <c r="D1" s="32" t="n"/>
    </row>
    <row r="2">
      <c r="A2" s="3" t="inlineStr">
        <is>
          <t>Yellow values are editable assumptions used by the calculation formulas and entry checks.</t>
        </is>
      </c>
    </row>
    <row r="3"/>
    <row r="4">
      <c r="A4" s="18" t="inlineStr">
        <is>
          <t>Convention</t>
        </is>
      </c>
      <c r="B4" s="18" t="inlineStr">
        <is>
          <t>Divisor Days</t>
        </is>
      </c>
      <c r="C4" s="18" t="inlineStr">
        <is>
          <t>Annual Factor</t>
        </is>
      </c>
      <c r="D4" s="18" t="inlineStr">
        <is>
          <t>Calculation Use</t>
        </is>
      </c>
    </row>
    <row r="5">
      <c r="A5" s="7" t="inlineStr">
        <is>
          <t>Actual Days</t>
        </is>
      </c>
      <c r="B5" s="25" t="n">
        <v>0</v>
      </c>
      <c r="C5" s="25" t="n">
        <v>1</v>
      </c>
      <c r="D5" s="26" t="inlineStr">
        <is>
          <t>Uses the number of inclusive days in the selected billing period.</t>
        </is>
      </c>
    </row>
    <row r="6">
      <c r="A6" s="12" t="inlineStr">
        <is>
          <t>30-Day</t>
        </is>
      </c>
      <c r="B6" s="25" t="n">
        <v>30</v>
      </c>
      <c r="C6" s="25" t="n">
        <v>1</v>
      </c>
      <c r="D6" s="27" t="inlineStr">
        <is>
          <t>Uses monthly rent divided by the editable 30-day divisor.</t>
        </is>
      </c>
    </row>
    <row r="7">
      <c r="A7" s="7" t="inlineStr">
        <is>
          <t>Annual 365</t>
        </is>
      </c>
      <c r="B7" s="25" t="n">
        <v>365</v>
      </c>
      <c r="C7" s="25" t="n">
        <v>12</v>
      </c>
      <c r="D7" s="26" t="inlineStr">
        <is>
          <t>Uses monthly rent times the annual factor divided by the editable annual divisor.</t>
        </is>
      </c>
    </row>
    <row r="8"/>
    <row r="9">
      <c r="A9" s="4" t="inlineStr">
        <is>
          <t>Limit</t>
        </is>
      </c>
      <c r="B9" s="4" t="inlineStr">
        <is>
          <t>Editable Value</t>
        </is>
      </c>
      <c r="C9" s="4" t="inlineStr">
        <is>
          <t>Unit</t>
        </is>
      </c>
      <c r="D9" s="4" t="inlineStr">
        <is>
          <t>Purpose</t>
        </is>
      </c>
    </row>
    <row r="10">
      <c r="A10" s="12" t="inlineStr">
        <is>
          <t>Maximum monthly rent</t>
        </is>
      </c>
      <c r="B10" s="28" t="n">
        <v>100000</v>
      </c>
      <c r="C10" s="12" t="inlineStr">
        <is>
          <t>US dollars</t>
        </is>
      </c>
      <c r="D10" s="27" t="inlineStr">
        <is>
          <t>Entry validation ceiling; adjust for the portfolio context.</t>
        </is>
      </c>
    </row>
    <row r="11">
      <c r="A11" s="7" t="inlineStr">
        <is>
          <t>Maximum billing period days</t>
        </is>
      </c>
      <c r="B11" s="29" t="n">
        <v>31</v>
      </c>
      <c r="C11" s="7" t="inlineStr">
        <is>
          <t>Days</t>
        </is>
      </c>
      <c r="D11" s="26" t="inlineStr">
        <is>
          <t>Longer periods prompt a human check.</t>
        </is>
      </c>
    </row>
    <row r="12">
      <c r="A12" s="12" t="inlineStr">
        <is>
          <t>Earliest entry date</t>
        </is>
      </c>
      <c r="B12" s="36" t="n">
        <v>44197</v>
      </c>
      <c r="C12" s="12" t="inlineStr">
        <is>
          <t>Date</t>
        </is>
      </c>
      <c r="D12" s="27" t="inlineStr">
        <is>
          <t>Lower date boundary for billing and occupancy entries.</t>
        </is>
      </c>
    </row>
    <row r="13">
      <c r="A13" s="7" t="inlineStr">
        <is>
          <t>Latest entry date</t>
        </is>
      </c>
      <c r="B13" s="36" t="n">
        <v>48213</v>
      </c>
      <c r="C13" s="7" t="inlineStr">
        <is>
          <t>Date</t>
        </is>
      </c>
      <c r="D13" s="26" t="inlineStr">
        <is>
          <t>Upper date boundary for billing and occupancy entries.</t>
        </is>
      </c>
    </row>
    <row r="14">
      <c r="A14" s="12" t="inlineStr">
        <is>
          <t>Currency rounding digits</t>
        </is>
      </c>
      <c r="B14" s="29" t="n">
        <v>2</v>
      </c>
      <c r="C14" s="12" t="inlineStr">
        <is>
          <t>Decimal places</t>
        </is>
      </c>
      <c r="D14" s="27" t="inlineStr">
        <is>
          <t>Number of decimal places used for prorated rent.</t>
        </is>
      </c>
    </row>
    <row r="15"/>
    <row r="16"/>
    <row r="17">
      <c r="A17" s="4" t="inlineStr">
        <is>
          <t>Calculation Guidance</t>
        </is>
      </c>
      <c r="B17" s="4" t="inlineStr">
        <is>
          <t>Detail</t>
        </is>
      </c>
      <c r="C17" s="4" t="inlineStr">
        <is>
          <t>Review Point</t>
        </is>
      </c>
      <c r="D17" s="4" t="inlineStr">
        <is>
          <t>Workbook Scope</t>
        </is>
      </c>
    </row>
    <row r="18" ht="45" customHeight="1">
      <c r="A18" s="27" t="inlineStr">
        <is>
          <t>Inclusive dates</t>
        </is>
      </c>
      <c r="B18" s="27" t="inlineStr">
        <is>
          <t>Billable days include both the billable start and billable end.</t>
        </is>
      </c>
      <c r="C18" s="27" t="inlineStr">
        <is>
          <t>Confirm the lease or management instructions use inclusive dates.</t>
        </is>
      </c>
      <c r="D18" s="27" t="inlineStr">
        <is>
          <t>Internal calculation support only.</t>
        </is>
      </c>
    </row>
    <row r="19" ht="45" customHeight="1">
      <c r="A19" s="26" t="inlineStr">
        <is>
          <t>Overlap</t>
        </is>
      </c>
      <c r="B19" s="26" t="inlineStr">
        <is>
          <t>The billable interval is the overlap between the billing period and occupancy dates.</t>
        </is>
      </c>
      <c r="C19" s="26" t="inlineStr">
        <is>
          <t>No overlap produces no calculated amount and prompts review.</t>
        </is>
      </c>
      <c r="D19" s="26" t="inlineStr">
        <is>
          <t>No payment processing or messaging.</t>
        </is>
      </c>
    </row>
    <row r="20" ht="45" customHeight="1">
      <c r="A20" s="27" t="inlineStr">
        <is>
          <t>Full period</t>
        </is>
      </c>
      <c r="B20" s="27" t="inlineStr">
        <is>
          <t>When occupancy covers the full selected billing period, the monthly rent is returned.</t>
        </is>
      </c>
      <c r="C20" s="27" t="inlineStr">
        <is>
          <t>Confirm the selected period represents one calendar month.</t>
        </is>
      </c>
      <c r="D20" s="27" t="inlineStr">
        <is>
          <t>No legal or tax determination.</t>
        </is>
      </c>
    </row>
    <row r="21" ht="45" customHeight="1">
      <c r="A21" s="26" t="inlineStr">
        <is>
          <t>Partial period</t>
        </is>
      </c>
      <c r="B21" s="26" t="inlineStr">
        <is>
          <t>Partial-period rent uses the selected convention and is capped at the monthly rent.</t>
        </is>
      </c>
      <c r="C21" s="26" t="inlineStr">
        <is>
          <t>Review the convention against the applicable rental documents.</t>
        </is>
      </c>
      <c r="D21" s="26" t="inlineStr">
        <is>
          <t>No official status or certification.</t>
        </is>
      </c>
    </row>
    <row r="22" ht="45" customHeight="1">
      <c r="A22" s="27" t="inlineStr">
        <is>
          <t>Alerts</t>
        </is>
      </c>
      <c r="B22" s="27" t="inlineStr">
        <is>
          <t>Alerts identify missing, inconsistent, out-of-range, cross-month, or nonoverlapping entries.</t>
        </is>
      </c>
      <c r="C22" s="27" t="inlineStr">
        <is>
          <t>A person should review alerts before using an amount.</t>
        </is>
      </c>
      <c r="D22" s="27" t="inlineStr">
        <is>
          <t>No outside automation or live services.</t>
        </is>
      </c>
    </row>
  </sheetData>
  <autoFilter ref="A4:D7"/>
  <mergeCells count="1">
    <mergeCell ref="A1:D1"/>
  </mergeCells>
  <dataValidations count="6">
    <dataValidation sqref="B5:B7" showDropDown="0" showInputMessage="0" showErrorMessage="1" allowBlank="0" errorTitle="Check divisor" error="Enter a divisor from 0 through 366." type="decimal" operator="between">
      <formula1>0</formula1>
      <formula2>366</formula2>
    </dataValidation>
    <dataValidation sqref="C5:C7" showDropDown="0" showInputMessage="0" showErrorMessage="1" allowBlank="0" errorTitle="Check annual factor" error="Enter an annual factor from 0 through 12." type="decimal" operator="between">
      <formula1>0</formula1>
      <formula2>12</formula2>
    </dataValidation>
    <dataValidation sqref="B10" showDropDown="0" showInputMessage="0" showErrorMessage="1" allowBlank="0" errorTitle="Check maximum rent" error="Enter a maximum monthly rent from $1.00 through $1,000,000.00." type="decimal" operator="between">
      <formula1>1</formula1>
      <formula2>1000000</formula2>
    </dataValidation>
    <dataValidation sqref="B11" showDropDown="0" showInputMessage="0" showErrorMessage="1" allowBlank="0" errorTitle="Check period limit" error="Enter a maximum period from 1 through 366 days." type="whole" operator="between">
      <formula1>1</formula1>
      <formula2>366</formula2>
    </dataValidation>
    <dataValidation sqref="B12:B13" showDropDown="0" showInputMessage="0" showErrorMessage="1" allowBlank="0" errorTitle="Check assumption date" error="Enter a date from 01/01/1900 through 12/31/2200." type="date" operator="between">
      <formula1>DATE(1900,1,1)</formula1>
      <formula2>DATE(2200,12,31)</formula2>
    </dataValidation>
    <dataValidation sqref="B14" showDropDown="0" showInputMessage="0" showErrorMessage="1" allowBlank="0" errorTitle="Check rounding digits" error="Enter a whole number from 0 through 4." type="whole" operator="between">
      <formula1>0</formula1>
      <formula2>4</formula2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Prorated Rent Calculator Spreadsheet</dc:title>
  <dc:description xmlns:dc="http://purl.org/dc/elements/1.1/">Fictional examples for internal rental proration review.</dc:description>
  <dc:subject xmlns:dc="http://purl.org/dc/elements/1.1/">Partial-period residential rent calculations</dc:subject>
  <dcterms:created xmlns:dcterms="http://purl.org/dc/terms/" xmlns:xsi="http://www.w3.org/2001/XMLSchema-instance" xsi:type="dcterms:W3CDTF">2026-09-10T12:57:28Z</dcterms:created>
  <dcterms:modified xmlns:dcterms="http://purl.org/dc/terms/" xmlns:xsi="http://www.w3.org/2001/XMLSchema-instance" xsi:type="dcterms:W3CDTF">2026-09-10T12:57:29+00:00Z</dcterms:modified>
</cp:coreProperties>
</file>