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otice Schedule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'Summary'!$A$1:$H$25</definedName>
    <definedName name="_xlnm._FilterDatabase" localSheetId="1" hidden="1">'Notice Schedule'!$A$4:$Q$104</definedName>
    <definedName name="_xlnm.Print_Area" localSheetId="1">'Notice Schedule'!$A$1:$Q$104</definedName>
    <definedName name="_xlnm.Print_Area" localSheetId="2">'Assumptions'!$A$1:$F$11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;[Red]-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475A62"/>
      <sz val="9"/>
    </font>
    <font>
      <name val="Calibri"/>
      <b val="1"/>
      <color rgb="00FFFFFF"/>
      <sz val="10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b val="1"/>
      <color rgb="002F7A68"/>
      <sz val="14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left" vertical="center" wrapText="1"/>
    </xf>
    <xf numFmtId="1" fontId="0" fillId="5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164" fontId="0" fillId="5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7A4E00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Notice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'Summary'!$A$13:$A$19</f>
            </numRef>
          </cat>
          <val>
            <numRef>
              <f>'Summary'!$B$13:$B$19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H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20" customWidth="1" min="3" max="3"/>
    <col width="17" customWidth="1" min="4" max="4"/>
    <col width="20" customWidth="1" min="5" max="5"/>
    <col width="17" customWidth="1" min="6" max="6"/>
    <col width="20" customWidth="1" min="7" max="7"/>
    <col width="17" customWidth="1" min="8" max="8"/>
  </cols>
  <sheetData>
    <row r="1" ht="28" customHeight="1">
      <c r="A1" s="1" t="inlineStr">
        <is>
          <t>Rent Change Notice Schedule Summary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3" t="inlineStr">
        <is>
          <t>Review Date</t>
        </is>
      </c>
      <c r="B3" s="39">
        <f>Assumptions!$B$4</f>
        <v/>
      </c>
      <c r="C3" s="3" t="inlineStr">
        <is>
          <t>Alert Window Days</t>
        </is>
      </c>
      <c r="D3" s="5">
        <f>Assumptions!$B$5</f>
        <v/>
      </c>
      <c r="E3" s="3" t="inlineStr">
        <is>
          <t>Prepared Rows</t>
        </is>
      </c>
      <c r="F3" s="5">
        <f>100</f>
        <v/>
      </c>
    </row>
    <row r="4"/>
    <row r="5" ht="42" customHeight="1">
      <c r="A5" s="6" t="inlineStr">
        <is>
          <t>Notices Entered</t>
        </is>
      </c>
      <c r="B5" s="7">
        <f>COUNTIF('Notice Schedule'!$A$5:INDEX('Notice Schedule'!$A:$A,104),"&lt;&gt;")</f>
        <v/>
      </c>
      <c r="C5" s="6" t="inlineStr">
        <is>
          <t>Needs Human Check</t>
        </is>
      </c>
      <c r="D5" s="7">
        <f>COUNTIF('Notice Schedule'!$Q$5:INDEX('Notice Schedule'!$Q:$Q,104),"*human check*")</f>
        <v/>
      </c>
      <c r="E5" s="6" t="inlineStr">
        <is>
          <t>Due Soon</t>
        </is>
      </c>
      <c r="F5" s="7">
        <f>COUNTIF('Notice Schedule'!$Q$5:INDEX('Notice Schedule'!$Q:$Q,104),"Due soon")</f>
        <v/>
      </c>
      <c r="G5" s="6" t="inlineStr">
        <is>
          <t>Sent / Confirmed</t>
        </is>
      </c>
      <c r="H5" s="7">
        <f>COUNTIF('Notice Schedule'!$L$5:INDEX('Notice Schedule'!$L:$L,104),"Sent")+COUNTIF('Notice Schedule'!$L$5:INDEX('Notice Schedule'!$L:$L,104),"Confirmed")</f>
        <v/>
      </c>
    </row>
    <row r="6"/>
    <row r="7" ht="42" customHeight="1">
      <c r="A7" s="6" t="inlineStr">
        <is>
          <t>Total Current Rent</t>
        </is>
      </c>
      <c r="B7" s="40">
        <f>SUM('Notice Schedule'!$D$5:INDEX('Notice Schedule'!$D:$D,104))</f>
        <v/>
      </c>
      <c r="C7" s="6" t="inlineStr">
        <is>
          <t>Total New Rent</t>
        </is>
      </c>
      <c r="D7" s="40">
        <f>SUM('Notice Schedule'!$E$5:INDEX('Notice Schedule'!$E:$E,104))</f>
        <v/>
      </c>
      <c r="E7" s="6" t="inlineStr">
        <is>
          <t>Total Rent Change</t>
        </is>
      </c>
      <c r="F7" s="40">
        <f>SUM('Notice Schedule'!$M$5:INDEX('Notice Schedule'!$M:$M,104))</f>
        <v/>
      </c>
      <c r="G7" s="6" t="inlineStr">
        <is>
          <t>Average Change</t>
        </is>
      </c>
      <c r="H7" s="41">
        <f>IFERROR(AVERAGE('Notice Schedule'!$N$5:INDEX('Notice Schedule'!$N:$N,104)),"")</f>
        <v/>
      </c>
    </row>
    <row r="8"/>
    <row r="9" ht="42" customHeight="1">
      <c r="A9" s="6" t="inlineStr">
        <is>
          <t>Earliest Target</t>
        </is>
      </c>
      <c r="B9" s="42">
        <f>IF(COUNT('Notice Schedule'!$H$5:INDEX('Notice Schedule'!$H:$H,104))=0,"",MIN('Notice Schedule'!$H$5:INDEX('Notice Schedule'!$H:$H,104)))</f>
        <v/>
      </c>
      <c r="C9" s="6" t="inlineStr">
        <is>
          <t>Latest Target</t>
        </is>
      </c>
      <c r="D9" s="42">
        <f>IF(COUNT('Notice Schedule'!$H$5:INDEX('Notice Schedule'!$H:$H,104))=0,"",MAX('Notice Schedule'!$H$5:INDEX('Notice Schedule'!$H:$H,104)))</f>
        <v/>
      </c>
      <c r="E9" s="6" t="inlineStr">
        <is>
          <t>Overdue Unsent</t>
        </is>
      </c>
      <c r="F9" s="7">
        <f>COUNTIFS('Notice Schedule'!$H$5:INDEX('Notice Schedule'!$H:$H,104),"&lt;"&amp;Assumptions!$B$4,'Notice Schedule'!$H$5:INDEX('Notice Schedule'!$H:$H,104),"&lt;&gt;",'Notice Schedule'!$I$5:INDEX('Notice Schedule'!$I:$I,104),"",'Notice Schedule'!$L$5:INDEX('Notice Schedule'!$L:$L,104),"&lt;&gt;Canceled")</f>
        <v/>
      </c>
      <c r="G9" s="6" t="inlineStr">
        <is>
          <t>On Hold</t>
        </is>
      </c>
      <c r="H9" s="7">
        <f>COUNTIF('Notice Schedule'!$L$5:INDEX('Notice Schedule'!$L:$L,104),"Hold")</f>
        <v/>
      </c>
    </row>
    <row r="10"/>
    <row r="11"/>
    <row r="12" ht="32" customHeight="1">
      <c r="A12" s="11" t="inlineStr">
        <is>
          <t>Status</t>
        </is>
      </c>
      <c r="B12" s="11" t="inlineStr">
        <is>
          <t>Count</t>
        </is>
      </c>
    </row>
    <row r="13">
      <c r="A13" s="12" t="inlineStr">
        <is>
          <t>Not Started</t>
        </is>
      </c>
      <c r="B13" s="13">
        <f>COUNTIF('Notice Schedule'!$L$5:INDEX('Notice Schedule'!$L:$L,104),$A13)</f>
        <v/>
      </c>
    </row>
    <row r="14">
      <c r="A14" s="14" t="inlineStr">
        <is>
          <t>Drafting</t>
        </is>
      </c>
      <c r="B14" s="15">
        <f>COUNTIF('Notice Schedule'!$L$5:INDEX('Notice Schedule'!$L:$L,104),$A14)</f>
        <v/>
      </c>
    </row>
    <row r="15">
      <c r="A15" s="12" t="inlineStr">
        <is>
          <t>Ready to Send</t>
        </is>
      </c>
      <c r="B15" s="13">
        <f>COUNTIF('Notice Schedule'!$L$5:INDEX('Notice Schedule'!$L:$L,104),$A15)</f>
        <v/>
      </c>
    </row>
    <row r="16">
      <c r="A16" s="14" t="inlineStr">
        <is>
          <t>Sent</t>
        </is>
      </c>
      <c r="B16" s="15">
        <f>COUNTIF('Notice Schedule'!$L$5:INDEX('Notice Schedule'!$L:$L,104),$A16)</f>
        <v/>
      </c>
    </row>
    <row r="17">
      <c r="A17" s="12" t="inlineStr">
        <is>
          <t>Confirmed</t>
        </is>
      </c>
      <c r="B17" s="13">
        <f>COUNTIF('Notice Schedule'!$L$5:INDEX('Notice Schedule'!$L:$L,104),$A17)</f>
        <v/>
      </c>
    </row>
    <row r="18">
      <c r="A18" s="14" t="inlineStr">
        <is>
          <t>Hold</t>
        </is>
      </c>
      <c r="B18" s="15">
        <f>COUNTIF('Notice Schedule'!$L$5:INDEX('Notice Schedule'!$L:$L,104),$A18)</f>
        <v/>
      </c>
    </row>
    <row r="19">
      <c r="A19" s="12" t="inlineStr">
        <is>
          <t>Canceled</t>
        </is>
      </c>
      <c r="B19" s="13">
        <f>COUNTIF('Notice Schedule'!$L$5:INDEX('Notice Schedule'!$L:$L,104),$A19)</f>
        <v/>
      </c>
    </row>
  </sheetData>
  <mergeCells count="1">
    <mergeCell ref="A1:H1"/>
  </mergeCells>
  <pageMargins left="0.3" right="0.3" top="0.5" bottom="0.5" header="0.2" footer="0.2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Q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5" customWidth="1" min="3" max="3"/>
    <col width="14" customWidth="1" min="4" max="4"/>
    <col width="14" customWidth="1" min="5" max="5"/>
    <col width="14" customWidth="1" min="6" max="6"/>
    <col width="15" customWidth="1" min="7" max="7"/>
    <col width="15" customWidth="1" min="8" max="8"/>
    <col width="14" customWidth="1" min="9" max="9"/>
    <col width="19" customWidth="1" min="10" max="10"/>
    <col width="30" customWidth="1" min="11" max="11"/>
    <col width="17" customWidth="1" min="12" max="12"/>
    <col width="14" customWidth="1" min="13" max="13"/>
    <col width="12" customWidth="1" min="14" max="14"/>
    <col width="14" customWidth="1" min="15" max="15"/>
    <col width="46" customWidth="1" min="16" max="16"/>
    <col width="33" customWidth="1" min="17" max="17"/>
  </cols>
  <sheetData>
    <row r="1" ht="28" customHeight="1">
      <c r="A1" s="1" t="inlineStr">
        <is>
          <t>Rent Change Notice Schedule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8" t="n"/>
    </row>
    <row r="2" ht="34" customHeight="1">
      <c r="A2" s="16" t="inlineStr">
        <is>
          <t>Enter each notice requirement from a verified source. Target dates and alerts support human review and do not determine whether a notice is legally sufficient.</t>
        </is>
      </c>
    </row>
    <row r="3">
      <c r="A3" s="17" t="inlineStr">
        <is>
          <t>Review Date</t>
        </is>
      </c>
      <c r="B3" s="43">
        <f>Assumptions!$B$4</f>
        <v/>
      </c>
    </row>
    <row r="4" ht="32" customHeight="1">
      <c r="A4" s="11" t="inlineStr">
        <is>
          <t>Property</t>
        </is>
      </c>
      <c r="B4" s="11" t="inlineStr">
        <is>
          <t>Unit</t>
        </is>
      </c>
      <c r="C4" s="11" t="inlineStr">
        <is>
          <t>Tenancy ID</t>
        </is>
      </c>
      <c r="D4" s="11" t="inlineStr">
        <is>
          <t>Current Rent</t>
        </is>
      </c>
      <c r="E4" s="11" t="inlineStr">
        <is>
          <t>New Rent</t>
        </is>
      </c>
      <c r="F4" s="11" t="inlineStr">
        <is>
          <t>Effective Date</t>
        </is>
      </c>
      <c r="G4" s="11" t="inlineStr">
        <is>
          <t>Required Notice Days</t>
        </is>
      </c>
      <c r="H4" s="11" t="inlineStr">
        <is>
          <t>Target Send Date</t>
        </is>
      </c>
      <c r="I4" s="11" t="inlineStr">
        <is>
          <t>Sent Date</t>
        </is>
      </c>
      <c r="J4" s="11" t="inlineStr">
        <is>
          <t>Delivery Method</t>
        </is>
      </c>
      <c r="K4" s="11" t="inlineStr">
        <is>
          <t>Responsible Party</t>
        </is>
      </c>
      <c r="L4" s="11" t="inlineStr">
        <is>
          <t>Status</t>
        </is>
      </c>
      <c r="M4" s="11" t="inlineStr">
        <is>
          <t>Rent Change</t>
        </is>
      </c>
      <c r="N4" s="11" t="inlineStr">
        <is>
          <t>Change %</t>
        </is>
      </c>
      <c r="O4" s="11" t="inlineStr">
        <is>
          <t>Days to Target</t>
        </is>
      </c>
      <c r="P4" s="11" t="inlineStr">
        <is>
          <t>Requirement Check Note</t>
        </is>
      </c>
      <c r="Q4" s="11" t="inlineStr">
        <is>
          <t>Alert</t>
        </is>
      </c>
    </row>
    <row r="5" ht="32" customHeight="1">
      <c r="A5" s="19" t="inlineStr">
        <is>
          <t>Fictional Juniper Court</t>
        </is>
      </c>
      <c r="B5" s="19" t="inlineStr">
        <is>
          <t>Demo-A1</t>
        </is>
      </c>
      <c r="C5" s="19" t="inlineStr">
        <is>
          <t>FIC-TEN-001</t>
        </is>
      </c>
      <c r="D5" s="44" t="n">
        <v>1200</v>
      </c>
      <c r="E5" s="44" t="n">
        <v>1250</v>
      </c>
      <c r="F5" s="45" t="n">
        <v>46310</v>
      </c>
      <c r="G5" s="22" t="n">
        <v>30</v>
      </c>
      <c r="H5" s="46">
        <f>IFERROR(IF(OR($F5="",$G5=""),"",$F5-$G5),"")</f>
        <v/>
      </c>
      <c r="I5" s="45" t="n"/>
      <c r="J5" s="19" t="inlineStr">
        <is>
          <t>Not Selected</t>
        </is>
      </c>
      <c r="K5" s="19" t="inlineStr">
        <is>
          <t>Fictional Owner Review Team</t>
        </is>
      </c>
      <c r="L5" s="19" t="inlineStr">
        <is>
          <t>Not Started</t>
        </is>
      </c>
      <c r="M5" s="47">
        <f>IFERROR(IF(OR($D5="",$E5=""),"",$E5-$D5),"")</f>
        <v/>
      </c>
      <c r="N5" s="48">
        <f>IFERROR(IF(OR($D5="",$E5="",$D5=0),"",$E5/$D5-1),"")</f>
        <v/>
      </c>
      <c r="O5" s="13">
        <f>IFERROR(IF($H5="","",$H5-Assumptions!$B$4),"")</f>
        <v/>
      </c>
      <c r="P5" s="19" t="inlineStr">
        <is>
          <t>30 days entered from a fictional file; verify the requirement.</t>
        </is>
      </c>
      <c r="Q5" s="26">
        <f>IF($A5="","",IF(OR($F5="",$G5=""),"Missing schedule inputs — human check",IF($L5="Canceled","Canceled",IF(AND(OR($L5="Sent",$L5="Confirmed"),$I5=""),"Sent status needs date — human check",IF($I5&lt;&gt;"",IF($I5&lt;=$H5,"Sent on or before target","Sent after target — human check"),IF($L5="Hold","On hold — review schedule",IF($H5&lt;Assumptions!$B$4,"Past target — human check",IF($H5=Assumptions!$B$4,"Target is today — human check",IF($H5&lt;=Assumptions!$B$4+Assumptions!$B$5,"Due soon","Scheduled")))))))))</f>
        <v/>
      </c>
    </row>
    <row r="6" ht="32" customHeight="1">
      <c r="A6" s="19" t="inlineStr">
        <is>
          <t>Fictional Lantern Flats</t>
        </is>
      </c>
      <c r="B6" s="19" t="inlineStr">
        <is>
          <t>Demo-B2</t>
        </is>
      </c>
      <c r="C6" s="19" t="inlineStr">
        <is>
          <t>FIC-TEN-002</t>
        </is>
      </c>
      <c r="D6" s="44" t="n">
        <v>1450</v>
      </c>
      <c r="E6" s="44" t="n">
        <v>1500</v>
      </c>
      <c r="F6" s="45" t="n">
        <v>46296</v>
      </c>
      <c r="G6" s="22" t="n">
        <v>30</v>
      </c>
      <c r="H6" s="49">
        <f>IFERROR(IF(OR($F6="",$G6=""),"",$F6-$G6),"")</f>
        <v/>
      </c>
      <c r="I6" s="45" t="n"/>
      <c r="J6" s="19" t="inlineStr">
        <is>
          <t>Not Selected</t>
        </is>
      </c>
      <c r="K6" s="19" t="inlineStr">
        <is>
          <t>Fictional Property Manager Team</t>
        </is>
      </c>
      <c r="L6" s="19" t="inlineStr">
        <is>
          <t>Drafting</t>
        </is>
      </c>
      <c r="M6" s="50">
        <f>IFERROR(IF(OR($D6="",$E6=""),"",$E6-$D6),"")</f>
        <v/>
      </c>
      <c r="N6" s="51">
        <f>IFERROR(IF(OR($D6="",$E6="",$D6=0),"",$E6/$D6-1),"")</f>
        <v/>
      </c>
      <c r="O6" s="15">
        <f>IFERROR(IF($H6="","",$H6-Assumptions!$B$4),"")</f>
        <v/>
      </c>
      <c r="P6" s="19" t="inlineStr">
        <is>
          <t>Requirement copied from a fictional review note; confirm before use.</t>
        </is>
      </c>
      <c r="Q6" s="30">
        <f>IF($A6="","",IF(OR($F6="",$G6=""),"Missing schedule inputs — human check",IF($L6="Canceled","Canceled",IF(AND(OR($L6="Sent",$L6="Confirmed"),$I6=""),"Sent status needs date — human check",IF($I6&lt;&gt;"",IF($I6&lt;=$H6,"Sent on or before target","Sent after target — human check"),IF($L6="Hold","On hold — review schedule",IF($H6&lt;Assumptions!$B$4,"Past target — human check",IF($H6=Assumptions!$B$4,"Target is today — human check",IF($H6&lt;=Assumptions!$B$4+Assumptions!$B$5,"Due soon","Scheduled")))))))))</f>
        <v/>
      </c>
    </row>
    <row r="7" ht="32" customHeight="1">
      <c r="A7" s="19" t="inlineStr">
        <is>
          <t>Fictional Bluebird Row</t>
        </is>
      </c>
      <c r="B7" s="19" t="inlineStr">
        <is>
          <t>Demo-C3</t>
        </is>
      </c>
      <c r="C7" s="19" t="inlineStr">
        <is>
          <t>FIC-TEN-003</t>
        </is>
      </c>
      <c r="D7" s="44" t="n">
        <v>1100</v>
      </c>
      <c r="E7" s="44" t="n">
        <v>1135</v>
      </c>
      <c r="F7" s="45" t="n">
        <v>46327</v>
      </c>
      <c r="G7" s="22" t="n">
        <v>60</v>
      </c>
      <c r="H7" s="46">
        <f>IFERROR(IF(OR($F7="",$G7=""),"",$F7-$G7),"")</f>
        <v/>
      </c>
      <c r="I7" s="45" t="n">
        <v>46262</v>
      </c>
      <c r="J7" s="19" t="inlineStr">
        <is>
          <t>First-Class Mail</t>
        </is>
      </c>
      <c r="K7" s="19" t="inlineStr">
        <is>
          <t>Fictional Property Manager Team</t>
        </is>
      </c>
      <c r="L7" s="19" t="inlineStr">
        <is>
          <t>Sent</t>
        </is>
      </c>
      <c r="M7" s="47">
        <f>IFERROR(IF(OR($D7="",$E7=""),"",$E7-$D7),"")</f>
        <v/>
      </c>
      <c r="N7" s="48">
        <f>IFERROR(IF(OR($D7="",$E7="",$D7=0),"",$E7/$D7-1),"")</f>
        <v/>
      </c>
      <c r="O7" s="13">
        <f>IFERROR(IF($H7="","",$H7-Assumptions!$B$4),"")</f>
        <v/>
      </c>
      <c r="P7" s="19" t="inlineStr">
        <is>
          <t>Fictional file indicates 60 days; delivery method still requires review.</t>
        </is>
      </c>
      <c r="Q7" s="26">
        <f>IF($A7="","",IF(OR($F7="",$G7=""),"Missing schedule inputs — human check",IF($L7="Canceled","Canceled",IF(AND(OR($L7="Sent",$L7="Confirmed"),$I7=""),"Sent status needs date — human check",IF($I7&lt;&gt;"",IF($I7&lt;=$H7,"Sent on or before target","Sent after target — human check"),IF($L7="Hold","On hold — review schedule",IF($H7&lt;Assumptions!$B$4,"Past target — human check",IF($H7=Assumptions!$B$4,"Target is today — human check",IF($H7&lt;=Assumptions!$B$4+Assumptions!$B$5,"Due soon","Scheduled")))))))))</f>
        <v/>
      </c>
    </row>
    <row r="8" ht="32" customHeight="1">
      <c r="A8" s="19" t="inlineStr">
        <is>
          <t>Fictional Juniper Court</t>
        </is>
      </c>
      <c r="B8" s="19" t="inlineStr">
        <is>
          <t>Demo-A2</t>
        </is>
      </c>
      <c r="C8" s="19" t="inlineStr">
        <is>
          <t>FIC-TEN-004</t>
        </is>
      </c>
      <c r="D8" s="44" t="n">
        <v>1325</v>
      </c>
      <c r="E8" s="44" t="n">
        <v>1375</v>
      </c>
      <c r="F8" s="45" t="n">
        <v>46295</v>
      </c>
      <c r="G8" s="22" t="n">
        <v>30</v>
      </c>
      <c r="H8" s="49">
        <f>IFERROR(IF(OR($F8="",$G8=""),"",$F8-$G8),"")</f>
        <v/>
      </c>
      <c r="I8" s="45" t="n">
        <v>46267</v>
      </c>
      <c r="J8" s="19" t="inlineStr">
        <is>
          <t>Hand Delivery</t>
        </is>
      </c>
      <c r="K8" s="19" t="inlineStr">
        <is>
          <t>Fictional Leasing Coordinator</t>
        </is>
      </c>
      <c r="L8" s="19" t="inlineStr">
        <is>
          <t>Confirmed</t>
        </is>
      </c>
      <c r="M8" s="50">
        <f>IFERROR(IF(OR($D8="",$E8=""),"",$E8-$D8),"")</f>
        <v/>
      </c>
      <c r="N8" s="51">
        <f>IFERROR(IF(OR($D8="",$E8="",$D8=0),"",$E8/$D8-1),"")</f>
        <v/>
      </c>
      <c r="O8" s="15">
        <f>IFERROR(IF($H8="","",$H8-Assumptions!$B$4),"")</f>
        <v/>
      </c>
      <c r="P8" s="19" t="inlineStr">
        <is>
          <t>Actual sent date follows the entered target date; inspect the file.</t>
        </is>
      </c>
      <c r="Q8" s="30">
        <f>IF($A8="","",IF(OR($F8="",$G8=""),"Missing schedule inputs — human check",IF($L8="Canceled","Canceled",IF(AND(OR($L8="Sent",$L8="Confirmed"),$I8=""),"Sent status needs date — human check",IF($I8&lt;&gt;"",IF($I8&lt;=$H8,"Sent on or before target","Sent after target — human check"),IF($L8="Hold","On hold — review schedule",IF($H8&lt;Assumptions!$B$4,"Past target — human check",IF($H8=Assumptions!$B$4,"Target is today — human check",IF($H8&lt;=Assumptions!$B$4+Assumptions!$B$5,"Due soon","Scheduled")))))))))</f>
        <v/>
      </c>
    </row>
    <row r="9" ht="32" customHeight="1">
      <c r="A9" s="19" t="inlineStr">
        <is>
          <t>Fictional Lantern Flats</t>
        </is>
      </c>
      <c r="B9" s="19" t="inlineStr">
        <is>
          <t>Demo-B4</t>
        </is>
      </c>
      <c r="C9" s="19" t="inlineStr">
        <is>
          <t>FIC-TEN-005</t>
        </is>
      </c>
      <c r="D9" s="44" t="n">
        <v>1600</v>
      </c>
      <c r="E9" s="44" t="n">
        <v>1650</v>
      </c>
      <c r="F9" s="45" t="n">
        <v>46357</v>
      </c>
      <c r="G9" s="22" t="n">
        <v>60</v>
      </c>
      <c r="H9" s="46">
        <f>IFERROR(IF(OR($F9="",$G9=""),"",$F9-$G9),"")</f>
        <v/>
      </c>
      <c r="I9" s="45" t="n"/>
      <c r="J9" s="19" t="inlineStr">
        <is>
          <t>Certified Mail</t>
        </is>
      </c>
      <c r="K9" s="19" t="inlineStr">
        <is>
          <t>Fictional Property Manager Team</t>
        </is>
      </c>
      <c r="L9" s="19" t="inlineStr">
        <is>
          <t>Ready to Send</t>
        </is>
      </c>
      <c r="M9" s="47">
        <f>IFERROR(IF(OR($D9="",$E9=""),"",$E9-$D9),"")</f>
        <v/>
      </c>
      <c r="N9" s="48">
        <f>IFERROR(IF(OR($D9="",$E9="",$D9=0),"",$E9/$D9-1),"")</f>
        <v/>
      </c>
      <c r="O9" s="13">
        <f>IFERROR(IF($H9="","",$H9-Assumptions!$B$4),"")</f>
        <v/>
      </c>
      <c r="P9" s="19" t="inlineStr">
        <is>
          <t>60 days entered for scheduling only.</t>
        </is>
      </c>
      <c r="Q9" s="26">
        <f>IF($A9="","",IF(OR($F9="",$G9=""),"Missing schedule inputs — human check",IF($L9="Canceled","Canceled",IF(AND(OR($L9="Sent",$L9="Confirmed"),$I9=""),"Sent status needs date — human check",IF($I9&lt;&gt;"",IF($I9&lt;=$H9,"Sent on or before target","Sent after target — human check"),IF($L9="Hold","On hold — review schedule",IF($H9&lt;Assumptions!$B$4,"Past target — human check",IF($H9=Assumptions!$B$4,"Target is today — human check",IF($H9&lt;=Assumptions!$B$4+Assumptions!$B$5,"Due soon","Scheduled")))))))))</f>
        <v/>
      </c>
    </row>
    <row r="10" ht="32" customHeight="1">
      <c r="A10" s="19" t="inlineStr">
        <is>
          <t>Fictional Bluebird Row</t>
        </is>
      </c>
      <c r="B10" s="19" t="inlineStr">
        <is>
          <t>Demo-C5</t>
        </is>
      </c>
      <c r="C10" s="19" t="inlineStr">
        <is>
          <t>FIC-TEN-006</t>
        </is>
      </c>
      <c r="D10" s="44" t="n">
        <v>1275</v>
      </c>
      <c r="E10" s="44" t="n">
        <v>1300</v>
      </c>
      <c r="F10" s="45" t="n">
        <v>46388</v>
      </c>
      <c r="G10" s="22" t="n">
        <v>90</v>
      </c>
      <c r="H10" s="49">
        <f>IFERROR(IF(OR($F10="",$G10=""),"",$F10-$G10),"")</f>
        <v/>
      </c>
      <c r="I10" s="45" t="n"/>
      <c r="J10" s="19" t="inlineStr">
        <is>
          <t>Not Selected</t>
        </is>
      </c>
      <c r="K10" s="19" t="inlineStr">
        <is>
          <t>Fictional Owner Review Team</t>
        </is>
      </c>
      <c r="L10" s="19" t="inlineStr">
        <is>
          <t>Hold</t>
        </is>
      </c>
      <c r="M10" s="50">
        <f>IFERROR(IF(OR($D10="",$E10=""),"",$E10-$D10),"")</f>
        <v/>
      </c>
      <c r="N10" s="51">
        <f>IFERROR(IF(OR($D10="",$E10="",$D10=0),"",$E10/$D10-1),"")</f>
        <v/>
      </c>
      <c r="O10" s="15">
        <f>IFERROR(IF($H10="","",$H10-Assumptions!$B$4),"")</f>
        <v/>
      </c>
      <c r="P10" s="19" t="inlineStr">
        <is>
          <t>Fictional ownership review is pending.</t>
        </is>
      </c>
      <c r="Q10" s="30">
        <f>IF($A10="","",IF(OR($F10="",$G10=""),"Missing schedule inputs — human check",IF($L10="Canceled","Canceled",IF(AND(OR($L10="Sent",$L10="Confirmed"),$I10=""),"Sent status needs date — human check",IF($I10&lt;&gt;"",IF($I10&lt;=$H10,"Sent on or before target","Sent after target — human check"),IF($L10="Hold","On hold — review schedule",IF($H10&lt;Assumptions!$B$4,"Past target — human check",IF($H10=Assumptions!$B$4,"Target is today — human check",IF($H10&lt;=Assumptions!$B$4+Assumptions!$B$5,"Due soon","Scheduled")))))))))</f>
        <v/>
      </c>
    </row>
    <row r="11" ht="32" customHeight="1">
      <c r="A11" s="19" t="inlineStr">
        <is>
          <t>Fictional Kite House</t>
        </is>
      </c>
      <c r="B11" s="19" t="inlineStr">
        <is>
          <t>Demo-D1</t>
        </is>
      </c>
      <c r="C11" s="19" t="inlineStr">
        <is>
          <t>FIC-TEN-007</t>
        </is>
      </c>
      <c r="D11" s="44" t="n">
        <v>980</v>
      </c>
      <c r="E11" s="44" t="n">
        <v>980</v>
      </c>
      <c r="F11" s="45" t="n">
        <v>46276</v>
      </c>
      <c r="G11" s="22" t="n">
        <v>0</v>
      </c>
      <c r="H11" s="46">
        <f>IFERROR(IF(OR($F11="",$G11=""),"",$F11-$G11),"")</f>
        <v/>
      </c>
      <c r="I11" s="45" t="n"/>
      <c r="J11" s="19" t="inlineStr">
        <is>
          <t>Email</t>
        </is>
      </c>
      <c r="K11" s="19" t="inlineStr">
        <is>
          <t>Fictional Leasing Coordinator</t>
        </is>
      </c>
      <c r="L11" s="19" t="inlineStr">
        <is>
          <t>Ready to Send</t>
        </is>
      </c>
      <c r="M11" s="47">
        <f>IFERROR(IF(OR($D11="",$E11=""),"",$E11-$D11),"")</f>
        <v/>
      </c>
      <c r="N11" s="48">
        <f>IFERROR(IF(OR($D11="",$E11="",$D11=0),"",$E11/$D11-1),"")</f>
        <v/>
      </c>
      <c r="O11" s="13">
        <f>IFERROR(IF($H11="","",$H11-Assumptions!$B$4),"")</f>
        <v/>
      </c>
      <c r="P11" s="19" t="inlineStr">
        <is>
          <t>Zero-day boundary example; verify whether this requirement is appropriate.</t>
        </is>
      </c>
      <c r="Q11" s="26">
        <f>IF($A11="","",IF(OR($F11="",$G11=""),"Missing schedule inputs — human check",IF($L11="Canceled","Canceled",IF(AND(OR($L11="Sent",$L11="Confirmed"),$I11=""),"Sent status needs date — human check",IF($I11&lt;&gt;"",IF($I11&lt;=$H11,"Sent on or before target","Sent after target — human check"),IF($L11="Hold","On hold — review schedule",IF($H11&lt;Assumptions!$B$4,"Past target — human check",IF($H11=Assumptions!$B$4,"Target is today — human check",IF($H11&lt;=Assumptions!$B$4+Assumptions!$B$5,"Due soon","Scheduled")))))))))</f>
        <v/>
      </c>
    </row>
    <row r="12" ht="32" customHeight="1">
      <c r="A12" s="19" t="inlineStr">
        <is>
          <t>Fictional Kite House</t>
        </is>
      </c>
      <c r="B12" s="19" t="inlineStr">
        <is>
          <t>Demo-D2</t>
        </is>
      </c>
      <c r="C12" s="19" t="inlineStr">
        <is>
          <t>FIC-TEN-008</t>
        </is>
      </c>
      <c r="D12" s="44" t="n">
        <v>1025</v>
      </c>
      <c r="E12" s="44" t="n">
        <v>1075</v>
      </c>
      <c r="F12" s="45" t="n">
        <v>46326</v>
      </c>
      <c r="G12" s="22" t="n">
        <v>45</v>
      </c>
      <c r="H12" s="49">
        <f>IFERROR(IF(OR($F12="",$G12=""),"",$F12-$G12),"")</f>
        <v/>
      </c>
      <c r="I12" s="45" t="n"/>
      <c r="J12" s="19" t="inlineStr">
        <is>
          <t>Not Selected</t>
        </is>
      </c>
      <c r="K12" s="19" t="inlineStr">
        <is>
          <t>Fictional Property Manager Team</t>
        </is>
      </c>
      <c r="L12" s="19" t="inlineStr">
        <is>
          <t>Not Started</t>
        </is>
      </c>
      <c r="M12" s="50">
        <f>IFERROR(IF(OR($D12="",$E12=""),"",$E12-$D12),"")</f>
        <v/>
      </c>
      <c r="N12" s="51">
        <f>IFERROR(IF(OR($D12="",$E12="",$D12=0),"",$E12/$D12-1),"")</f>
        <v/>
      </c>
      <c r="O12" s="15">
        <f>IFERROR(IF($H12="","",$H12-Assumptions!$B$4),"")</f>
        <v/>
      </c>
      <c r="P12" s="19" t="inlineStr">
        <is>
          <t>45 days entered from a fictional internal note.</t>
        </is>
      </c>
      <c r="Q12" s="30">
        <f>IF($A12="","",IF(OR($F12="",$G12=""),"Missing schedule inputs — human check",IF($L12="Canceled","Canceled",IF(AND(OR($L12="Sent",$L12="Confirmed"),$I12=""),"Sent status needs date — human check",IF($I12&lt;&gt;"",IF($I12&lt;=$H12,"Sent on or before target","Sent after target — human check"),IF($L12="Hold","On hold — review schedule",IF($H12&lt;Assumptions!$B$4,"Past target — human check",IF($H12=Assumptions!$B$4,"Target is today — human check",IF($H12&lt;=Assumptions!$B$4+Assumptions!$B$5,"Due soon","Scheduled")))))))))</f>
        <v/>
      </c>
    </row>
    <row r="13" ht="32" customHeight="1">
      <c r="A13" s="19" t="inlineStr">
        <is>
          <t>Fictional Lantern Flats</t>
        </is>
      </c>
      <c r="B13" s="19" t="inlineStr">
        <is>
          <t>Demo-B6</t>
        </is>
      </c>
      <c r="C13" s="19" t="inlineStr">
        <is>
          <t>FIC-TEN-009</t>
        </is>
      </c>
      <c r="D13" s="44" t="n">
        <v>1725</v>
      </c>
      <c r="E13" s="44" t="n">
        <v>1800</v>
      </c>
      <c r="F13" s="45" t="n">
        <v>46341</v>
      </c>
      <c r="G13" s="22" t="n">
        <v>60</v>
      </c>
      <c r="H13" s="46">
        <f>IFERROR(IF(OR($F13="",$G13=""),"",$F13-$G13),"")</f>
        <v/>
      </c>
      <c r="I13" s="45" t="n"/>
      <c r="J13" s="19" t="inlineStr">
        <is>
          <t>Other</t>
        </is>
      </c>
      <c r="K13" s="19" t="inlineStr">
        <is>
          <t>Other / Unassigned</t>
        </is>
      </c>
      <c r="L13" s="19" t="inlineStr">
        <is>
          <t>Canceled</t>
        </is>
      </c>
      <c r="M13" s="47">
        <f>IFERROR(IF(OR($D13="",$E13=""),"",$E13-$D13),"")</f>
        <v/>
      </c>
      <c r="N13" s="48">
        <f>IFERROR(IF(OR($D13="",$E13="",$D13=0),"",$E13/$D13-1),"")</f>
        <v/>
      </c>
      <c r="O13" s="13">
        <f>IFERROR(IF($H13="","",$H13-Assumptions!$B$4),"")</f>
        <v/>
      </c>
      <c r="P13" s="19" t="inlineStr">
        <is>
          <t>Canceled fictional schedule retained for the status count.</t>
        </is>
      </c>
      <c r="Q13" s="26">
        <f>IF($A13="","",IF(OR($F13="",$G13=""),"Missing schedule inputs — human check",IF($L13="Canceled","Canceled",IF(AND(OR($L13="Sent",$L13="Confirmed"),$I13=""),"Sent status needs date — human check",IF($I13&lt;&gt;"",IF($I13&lt;=$H13,"Sent on or before target","Sent after target — human check"),IF($L13="Hold","On hold — review schedule",IF($H13&lt;Assumptions!$B$4,"Past target — human check",IF($H13=Assumptions!$B$4,"Target is today — human check",IF($H13&lt;=Assumptions!$B$4+Assumptions!$B$5,"Due soon","Scheduled")))))))))</f>
        <v/>
      </c>
    </row>
    <row r="14" ht="32" customHeight="1">
      <c r="A14" s="19" t="inlineStr">
        <is>
          <t>Fictional Juniper Court</t>
        </is>
      </c>
      <c r="B14" s="19" t="inlineStr">
        <is>
          <t>Demo-A3</t>
        </is>
      </c>
      <c r="C14" s="19" t="inlineStr">
        <is>
          <t>FIC-TEN-010</t>
        </is>
      </c>
      <c r="D14" s="44" t="n">
        <v>1180</v>
      </c>
      <c r="E14" s="44" t="n">
        <v>1210</v>
      </c>
      <c r="F14" s="45" t="n">
        <v>46246</v>
      </c>
      <c r="G14" s="22" t="n">
        <v>30</v>
      </c>
      <c r="H14" s="49">
        <f>IFERROR(IF(OR($F14="",$G14=""),"",$F14-$G14),"")</f>
        <v/>
      </c>
      <c r="I14" s="45" t="n">
        <v>46215</v>
      </c>
      <c r="J14" s="19" t="inlineStr">
        <is>
          <t>Certified Mail</t>
        </is>
      </c>
      <c r="K14" s="19" t="inlineStr">
        <is>
          <t>Fictional Owner Review Team</t>
        </is>
      </c>
      <c r="L14" s="19" t="inlineStr">
        <is>
          <t>Confirmed</t>
        </is>
      </c>
      <c r="M14" s="50">
        <f>IFERROR(IF(OR($D14="",$E14=""),"",$E14-$D14),"")</f>
        <v/>
      </c>
      <c r="N14" s="51">
        <f>IFERROR(IF(OR($D14="",$E14="",$D14=0),"",$E14/$D14-1),"")</f>
        <v/>
      </c>
      <c r="O14" s="15">
        <f>IFERROR(IF($H14="","",$H14-Assumptions!$B$4),"")</f>
        <v/>
      </c>
      <c r="P14" s="19" t="inlineStr">
        <is>
          <t>Fictional file shows the notice sent before the entered target.</t>
        </is>
      </c>
      <c r="Q14" s="30">
        <f>IF($A14="","",IF(OR($F14="",$G14=""),"Missing schedule inputs — human check",IF($L14="Canceled","Canceled",IF(AND(OR($L14="Sent",$L14="Confirmed"),$I14=""),"Sent status needs date — human check",IF($I14&lt;&gt;"",IF($I14&lt;=$H14,"Sent on or before target","Sent after target — human check"),IF($L14="Hold","On hold — review schedule",IF($H14&lt;Assumptions!$B$4,"Past target — human check",IF($H14=Assumptions!$B$4,"Target is today — human check",IF($H14&lt;=Assumptions!$B$4+Assumptions!$B$5,"Due soon","Scheduled")))))))))</f>
        <v/>
      </c>
    </row>
    <row r="15" ht="32" customHeight="1">
      <c r="A15" s="19" t="inlineStr">
        <is>
          <t>Fictional Cedar Sketch Homes</t>
        </is>
      </c>
      <c r="B15" s="19" t="inlineStr">
        <is>
          <t>Demo-E1</t>
        </is>
      </c>
      <c r="C15" s="19" t="inlineStr">
        <is>
          <t>FIC-TEN-011</t>
        </is>
      </c>
      <c r="D15" s="44" t="n">
        <v>1400</v>
      </c>
      <c r="E15" s="44" t="n">
        <v>1450</v>
      </c>
      <c r="F15" s="45" t="n">
        <v>46376</v>
      </c>
      <c r="G15" s="22" t="n"/>
      <c r="H15" s="46">
        <f>IFERROR(IF(OR($F15="",$G15=""),"",$F15-$G15),"")</f>
        <v/>
      </c>
      <c r="I15" s="45" t="n"/>
      <c r="J15" s="19" t="inlineStr">
        <is>
          <t>Not Selected</t>
        </is>
      </c>
      <c r="K15" s="19" t="inlineStr">
        <is>
          <t>Fictional Owner Review Team</t>
        </is>
      </c>
      <c r="L15" s="19" t="inlineStr">
        <is>
          <t>Not Started</t>
        </is>
      </c>
      <c r="M15" s="47">
        <f>IFERROR(IF(OR($D15="",$E15=""),"",$E15-$D15),"")</f>
        <v/>
      </c>
      <c r="N15" s="48">
        <f>IFERROR(IF(OR($D15="",$E15="",$D15=0),"",$E15/$D15-1),"")</f>
        <v/>
      </c>
      <c r="O15" s="13">
        <f>IFERROR(IF($H15="","",$H15-Assumptions!$B$4),"")</f>
        <v/>
      </c>
      <c r="P15" s="19" t="inlineStr">
        <is>
          <t>Notice requirement is intentionally blank for human verification.</t>
        </is>
      </c>
      <c r="Q15" s="26">
        <f>IF($A15="","",IF(OR($F15="",$G15=""),"Missing schedule inputs — human check",IF($L15="Canceled","Canceled",IF(AND(OR($L15="Sent",$L15="Confirmed"),$I15=""),"Sent status needs date — human check",IF($I15&lt;&gt;"",IF($I15&lt;=$H15,"Sent on or before target","Sent after target — human check"),IF($L15="Hold","On hold — review schedule",IF($H15&lt;Assumptions!$B$4,"Past target — human check",IF($H15=Assumptions!$B$4,"Target is today — human check",IF($H15&lt;=Assumptions!$B$4+Assumptions!$B$5,"Due soon","Scheduled")))))))))</f>
        <v/>
      </c>
    </row>
    <row r="16" ht="32" customHeight="1">
      <c r="A16" s="19" t="n"/>
      <c r="B16" s="19" t="n"/>
      <c r="C16" s="19" t="n"/>
      <c r="D16" s="44" t="n"/>
      <c r="E16" s="44" t="n"/>
      <c r="F16" s="45" t="n"/>
      <c r="G16" s="22" t="n"/>
      <c r="H16" s="49">
        <f>IFERROR(IF(OR($F16="",$G16=""),"",$F16-$G16),"")</f>
        <v/>
      </c>
      <c r="I16" s="45" t="n"/>
      <c r="J16" s="19" t="n"/>
      <c r="K16" s="19" t="n"/>
      <c r="L16" s="19" t="n"/>
      <c r="M16" s="50">
        <f>IFERROR(IF(OR($D16="",$E16=""),"",$E16-$D16),"")</f>
        <v/>
      </c>
      <c r="N16" s="51">
        <f>IFERROR(IF(OR($D16="",$E16="",$D16=0),"",$E16/$D16-1),"")</f>
        <v/>
      </c>
      <c r="O16" s="15">
        <f>IFERROR(IF($H16="","",$H16-Assumptions!$B$4),"")</f>
        <v/>
      </c>
      <c r="P16" s="19" t="n"/>
      <c r="Q16" s="30">
        <f>IF($A16="","",IF(OR($F16="",$G16=""),"Missing schedule inputs — human check",IF($L16="Canceled","Canceled",IF(AND(OR($L16="Sent",$L16="Confirmed"),$I16=""),"Sent status needs date — human check",IF($I16&lt;&gt;"",IF($I16&lt;=$H16,"Sent on or before target","Sent after target — human check"),IF($L16="Hold","On hold — review schedule",IF($H16&lt;Assumptions!$B$4,"Past target — human check",IF($H16=Assumptions!$B$4,"Target is today — human check",IF($H16&lt;=Assumptions!$B$4+Assumptions!$B$5,"Due soon","Scheduled")))))))))</f>
        <v/>
      </c>
    </row>
    <row r="17" ht="32" customHeight="1">
      <c r="A17" s="19" t="n"/>
      <c r="B17" s="19" t="n"/>
      <c r="C17" s="19" t="n"/>
      <c r="D17" s="44" t="n"/>
      <c r="E17" s="44" t="n"/>
      <c r="F17" s="45" t="n"/>
      <c r="G17" s="22" t="n"/>
      <c r="H17" s="46">
        <f>IFERROR(IF(OR($F17="",$G17=""),"",$F17-$G17),"")</f>
        <v/>
      </c>
      <c r="I17" s="45" t="n"/>
      <c r="J17" s="19" t="n"/>
      <c r="K17" s="19" t="n"/>
      <c r="L17" s="19" t="n"/>
      <c r="M17" s="47">
        <f>IFERROR(IF(OR($D17="",$E17=""),"",$E17-$D17),"")</f>
        <v/>
      </c>
      <c r="N17" s="48">
        <f>IFERROR(IF(OR($D17="",$E17="",$D17=0),"",$E17/$D17-1),"")</f>
        <v/>
      </c>
      <c r="O17" s="13">
        <f>IFERROR(IF($H17="","",$H17-Assumptions!$B$4),"")</f>
        <v/>
      </c>
      <c r="P17" s="19" t="n"/>
      <c r="Q17" s="26">
        <f>IF($A17="","",IF(OR($F17="",$G17=""),"Missing schedule inputs — human check",IF($L17="Canceled","Canceled",IF(AND(OR($L17="Sent",$L17="Confirmed"),$I17=""),"Sent status needs date — human check",IF($I17&lt;&gt;"",IF($I17&lt;=$H17,"Sent on or before target","Sent after target — human check"),IF($L17="Hold","On hold — review schedule",IF($H17&lt;Assumptions!$B$4,"Past target — human check",IF($H17=Assumptions!$B$4,"Target is today — human check",IF($H17&lt;=Assumptions!$B$4+Assumptions!$B$5,"Due soon","Scheduled")))))))))</f>
        <v/>
      </c>
    </row>
    <row r="18" ht="32" customHeight="1">
      <c r="A18" s="19" t="n"/>
      <c r="B18" s="19" t="n"/>
      <c r="C18" s="19" t="n"/>
      <c r="D18" s="44" t="n"/>
      <c r="E18" s="44" t="n"/>
      <c r="F18" s="45" t="n"/>
      <c r="G18" s="22" t="n"/>
      <c r="H18" s="49">
        <f>IFERROR(IF(OR($F18="",$G18=""),"",$F18-$G18),"")</f>
        <v/>
      </c>
      <c r="I18" s="45" t="n"/>
      <c r="J18" s="19" t="n"/>
      <c r="K18" s="19" t="n"/>
      <c r="L18" s="19" t="n"/>
      <c r="M18" s="50">
        <f>IFERROR(IF(OR($D18="",$E18=""),"",$E18-$D18),"")</f>
        <v/>
      </c>
      <c r="N18" s="51">
        <f>IFERROR(IF(OR($D18="",$E18="",$D18=0),"",$E18/$D18-1),"")</f>
        <v/>
      </c>
      <c r="O18" s="15">
        <f>IFERROR(IF($H18="","",$H18-Assumptions!$B$4),"")</f>
        <v/>
      </c>
      <c r="P18" s="19" t="n"/>
      <c r="Q18" s="30">
        <f>IF($A18="","",IF(OR($F18="",$G18=""),"Missing schedule inputs — human check",IF($L18="Canceled","Canceled",IF(AND(OR($L18="Sent",$L18="Confirmed"),$I18=""),"Sent status needs date — human check",IF($I18&lt;&gt;"",IF($I18&lt;=$H18,"Sent on or before target","Sent after target — human check"),IF($L18="Hold","On hold — review schedule",IF($H18&lt;Assumptions!$B$4,"Past target — human check",IF($H18=Assumptions!$B$4,"Target is today — human check",IF($H18&lt;=Assumptions!$B$4+Assumptions!$B$5,"Due soon","Scheduled")))))))))</f>
        <v/>
      </c>
    </row>
    <row r="19" ht="32" customHeight="1">
      <c r="A19" s="19" t="n"/>
      <c r="B19" s="19" t="n"/>
      <c r="C19" s="19" t="n"/>
      <c r="D19" s="44" t="n"/>
      <c r="E19" s="44" t="n"/>
      <c r="F19" s="45" t="n"/>
      <c r="G19" s="22" t="n"/>
      <c r="H19" s="46">
        <f>IFERROR(IF(OR($F19="",$G19=""),"",$F19-$G19),"")</f>
        <v/>
      </c>
      <c r="I19" s="45" t="n"/>
      <c r="J19" s="19" t="n"/>
      <c r="K19" s="19" t="n"/>
      <c r="L19" s="19" t="n"/>
      <c r="M19" s="47">
        <f>IFERROR(IF(OR($D19="",$E19=""),"",$E19-$D19),"")</f>
        <v/>
      </c>
      <c r="N19" s="48">
        <f>IFERROR(IF(OR($D19="",$E19="",$D19=0),"",$E19/$D19-1),"")</f>
        <v/>
      </c>
      <c r="O19" s="13">
        <f>IFERROR(IF($H19="","",$H19-Assumptions!$B$4),"")</f>
        <v/>
      </c>
      <c r="P19" s="19" t="n"/>
      <c r="Q19" s="26">
        <f>IF($A19="","",IF(OR($F19="",$G19=""),"Missing schedule inputs — human check",IF($L19="Canceled","Canceled",IF(AND(OR($L19="Sent",$L19="Confirmed"),$I19=""),"Sent status needs date — human check",IF($I19&lt;&gt;"",IF($I19&lt;=$H19,"Sent on or before target","Sent after target — human check"),IF($L19="Hold","On hold — review schedule",IF($H19&lt;Assumptions!$B$4,"Past target — human check",IF($H19=Assumptions!$B$4,"Target is today — human check",IF($H19&lt;=Assumptions!$B$4+Assumptions!$B$5,"Due soon","Scheduled")))))))))</f>
        <v/>
      </c>
    </row>
    <row r="20" ht="32" customHeight="1">
      <c r="A20" s="19" t="n"/>
      <c r="B20" s="19" t="n"/>
      <c r="C20" s="19" t="n"/>
      <c r="D20" s="44" t="n"/>
      <c r="E20" s="44" t="n"/>
      <c r="F20" s="45" t="n"/>
      <c r="G20" s="22" t="n"/>
      <c r="H20" s="49">
        <f>IFERROR(IF(OR($F20="",$G20=""),"",$F20-$G20),"")</f>
        <v/>
      </c>
      <c r="I20" s="45" t="n"/>
      <c r="J20" s="19" t="n"/>
      <c r="K20" s="19" t="n"/>
      <c r="L20" s="19" t="n"/>
      <c r="M20" s="50">
        <f>IFERROR(IF(OR($D20="",$E20=""),"",$E20-$D20),"")</f>
        <v/>
      </c>
      <c r="N20" s="51">
        <f>IFERROR(IF(OR($D20="",$E20="",$D20=0),"",$E20/$D20-1),"")</f>
        <v/>
      </c>
      <c r="O20" s="15">
        <f>IFERROR(IF($H20="","",$H20-Assumptions!$B$4),"")</f>
        <v/>
      </c>
      <c r="P20" s="19" t="n"/>
      <c r="Q20" s="30">
        <f>IF($A20="","",IF(OR($F20="",$G20=""),"Missing schedule inputs — human check",IF($L20="Canceled","Canceled",IF(AND(OR($L20="Sent",$L20="Confirmed"),$I20=""),"Sent status needs date — human check",IF($I20&lt;&gt;"",IF($I20&lt;=$H20,"Sent on or before target","Sent after target — human check"),IF($L20="Hold","On hold — review schedule",IF($H20&lt;Assumptions!$B$4,"Past target — human check",IF($H20=Assumptions!$B$4,"Target is today — human check",IF($H20&lt;=Assumptions!$B$4+Assumptions!$B$5,"Due soon","Scheduled")))))))))</f>
        <v/>
      </c>
    </row>
    <row r="21" ht="32" customHeight="1">
      <c r="A21" s="19" t="n"/>
      <c r="B21" s="19" t="n"/>
      <c r="C21" s="19" t="n"/>
      <c r="D21" s="44" t="n"/>
      <c r="E21" s="44" t="n"/>
      <c r="F21" s="45" t="n"/>
      <c r="G21" s="22" t="n"/>
      <c r="H21" s="46">
        <f>IFERROR(IF(OR($F21="",$G21=""),"",$F21-$G21),"")</f>
        <v/>
      </c>
      <c r="I21" s="45" t="n"/>
      <c r="J21" s="19" t="n"/>
      <c r="K21" s="19" t="n"/>
      <c r="L21" s="19" t="n"/>
      <c r="M21" s="47">
        <f>IFERROR(IF(OR($D21="",$E21=""),"",$E21-$D21),"")</f>
        <v/>
      </c>
      <c r="N21" s="48">
        <f>IFERROR(IF(OR($D21="",$E21="",$D21=0),"",$E21/$D21-1),"")</f>
        <v/>
      </c>
      <c r="O21" s="13">
        <f>IFERROR(IF($H21="","",$H21-Assumptions!$B$4),"")</f>
        <v/>
      </c>
      <c r="P21" s="19" t="n"/>
      <c r="Q21" s="26">
        <f>IF($A21="","",IF(OR($F21="",$G21=""),"Missing schedule inputs — human check",IF($L21="Canceled","Canceled",IF(AND(OR($L21="Sent",$L21="Confirmed"),$I21=""),"Sent status needs date — human check",IF($I21&lt;&gt;"",IF($I21&lt;=$H21,"Sent on or before target","Sent after target — human check"),IF($L21="Hold","On hold — review schedule",IF($H21&lt;Assumptions!$B$4,"Past target — human check",IF($H21=Assumptions!$B$4,"Target is today — human check",IF($H21&lt;=Assumptions!$B$4+Assumptions!$B$5,"Due soon","Scheduled")))))))))</f>
        <v/>
      </c>
    </row>
    <row r="22" ht="32" customHeight="1">
      <c r="A22" s="19" t="n"/>
      <c r="B22" s="19" t="n"/>
      <c r="C22" s="19" t="n"/>
      <c r="D22" s="44" t="n"/>
      <c r="E22" s="44" t="n"/>
      <c r="F22" s="45" t="n"/>
      <c r="G22" s="22" t="n"/>
      <c r="H22" s="49">
        <f>IFERROR(IF(OR($F22="",$G22=""),"",$F22-$G22),"")</f>
        <v/>
      </c>
      <c r="I22" s="45" t="n"/>
      <c r="J22" s="19" t="n"/>
      <c r="K22" s="19" t="n"/>
      <c r="L22" s="19" t="n"/>
      <c r="M22" s="50">
        <f>IFERROR(IF(OR($D22="",$E22=""),"",$E22-$D22),"")</f>
        <v/>
      </c>
      <c r="N22" s="51">
        <f>IFERROR(IF(OR($D22="",$E22="",$D22=0),"",$E22/$D22-1),"")</f>
        <v/>
      </c>
      <c r="O22" s="15">
        <f>IFERROR(IF($H22="","",$H22-Assumptions!$B$4),"")</f>
        <v/>
      </c>
      <c r="P22" s="19" t="n"/>
      <c r="Q22" s="30">
        <f>IF($A22="","",IF(OR($F22="",$G22=""),"Missing schedule inputs — human check",IF($L22="Canceled","Canceled",IF(AND(OR($L22="Sent",$L22="Confirmed"),$I22=""),"Sent status needs date — human check",IF($I22&lt;&gt;"",IF($I22&lt;=$H22,"Sent on or before target","Sent after target — human check"),IF($L22="Hold","On hold — review schedule",IF($H22&lt;Assumptions!$B$4,"Past target — human check",IF($H22=Assumptions!$B$4,"Target is today — human check",IF($H22&lt;=Assumptions!$B$4+Assumptions!$B$5,"Due soon","Scheduled")))))))))</f>
        <v/>
      </c>
    </row>
    <row r="23" ht="32" customHeight="1">
      <c r="A23" s="19" t="n"/>
      <c r="B23" s="19" t="n"/>
      <c r="C23" s="19" t="n"/>
      <c r="D23" s="44" t="n"/>
      <c r="E23" s="44" t="n"/>
      <c r="F23" s="45" t="n"/>
      <c r="G23" s="22" t="n"/>
      <c r="H23" s="46">
        <f>IFERROR(IF(OR($F23="",$G23=""),"",$F23-$G23),"")</f>
        <v/>
      </c>
      <c r="I23" s="45" t="n"/>
      <c r="J23" s="19" t="n"/>
      <c r="K23" s="19" t="n"/>
      <c r="L23" s="19" t="n"/>
      <c r="M23" s="47">
        <f>IFERROR(IF(OR($D23="",$E23=""),"",$E23-$D23),"")</f>
        <v/>
      </c>
      <c r="N23" s="48">
        <f>IFERROR(IF(OR($D23="",$E23="",$D23=0),"",$E23/$D23-1),"")</f>
        <v/>
      </c>
      <c r="O23" s="13">
        <f>IFERROR(IF($H23="","",$H23-Assumptions!$B$4),"")</f>
        <v/>
      </c>
      <c r="P23" s="19" t="n"/>
      <c r="Q23" s="26">
        <f>IF($A23="","",IF(OR($F23="",$G23=""),"Missing schedule inputs — human check",IF($L23="Canceled","Canceled",IF(AND(OR($L23="Sent",$L23="Confirmed"),$I23=""),"Sent status needs date — human check",IF($I23&lt;&gt;"",IF($I23&lt;=$H23,"Sent on or before target","Sent after target — human check"),IF($L23="Hold","On hold — review schedule",IF($H23&lt;Assumptions!$B$4,"Past target — human check",IF($H23=Assumptions!$B$4,"Target is today — human check",IF($H23&lt;=Assumptions!$B$4+Assumptions!$B$5,"Due soon","Scheduled")))))))))</f>
        <v/>
      </c>
    </row>
    <row r="24" ht="32" customHeight="1">
      <c r="A24" s="19" t="n"/>
      <c r="B24" s="19" t="n"/>
      <c r="C24" s="19" t="n"/>
      <c r="D24" s="44" t="n"/>
      <c r="E24" s="44" t="n"/>
      <c r="F24" s="45" t="n"/>
      <c r="G24" s="22" t="n"/>
      <c r="H24" s="49">
        <f>IFERROR(IF(OR($F24="",$G24=""),"",$F24-$G24),"")</f>
        <v/>
      </c>
      <c r="I24" s="45" t="n"/>
      <c r="J24" s="19" t="n"/>
      <c r="K24" s="19" t="n"/>
      <c r="L24" s="19" t="n"/>
      <c r="M24" s="50">
        <f>IFERROR(IF(OR($D24="",$E24=""),"",$E24-$D24),"")</f>
        <v/>
      </c>
      <c r="N24" s="51">
        <f>IFERROR(IF(OR($D24="",$E24="",$D24=0),"",$E24/$D24-1),"")</f>
        <v/>
      </c>
      <c r="O24" s="15">
        <f>IFERROR(IF($H24="","",$H24-Assumptions!$B$4),"")</f>
        <v/>
      </c>
      <c r="P24" s="19" t="n"/>
      <c r="Q24" s="30">
        <f>IF($A24="","",IF(OR($F24="",$G24=""),"Missing schedule inputs — human check",IF($L24="Canceled","Canceled",IF(AND(OR($L24="Sent",$L24="Confirmed"),$I24=""),"Sent status needs date — human check",IF($I24&lt;&gt;"",IF($I24&lt;=$H24,"Sent on or before target","Sent after target — human check"),IF($L24="Hold","On hold — review schedule",IF($H24&lt;Assumptions!$B$4,"Past target — human check",IF($H24=Assumptions!$B$4,"Target is today — human check",IF($H24&lt;=Assumptions!$B$4+Assumptions!$B$5,"Due soon","Scheduled")))))))))</f>
        <v/>
      </c>
    </row>
    <row r="25" ht="32" customHeight="1">
      <c r="A25" s="19" t="n"/>
      <c r="B25" s="19" t="n"/>
      <c r="C25" s="19" t="n"/>
      <c r="D25" s="44" t="n"/>
      <c r="E25" s="44" t="n"/>
      <c r="F25" s="45" t="n"/>
      <c r="G25" s="22" t="n"/>
      <c r="H25" s="46">
        <f>IFERROR(IF(OR($F25="",$G25=""),"",$F25-$G25),"")</f>
        <v/>
      </c>
      <c r="I25" s="45" t="n"/>
      <c r="J25" s="19" t="n"/>
      <c r="K25" s="19" t="n"/>
      <c r="L25" s="19" t="n"/>
      <c r="M25" s="47">
        <f>IFERROR(IF(OR($D25="",$E25=""),"",$E25-$D25),"")</f>
        <v/>
      </c>
      <c r="N25" s="48">
        <f>IFERROR(IF(OR($D25="",$E25="",$D25=0),"",$E25/$D25-1),"")</f>
        <v/>
      </c>
      <c r="O25" s="13">
        <f>IFERROR(IF($H25="","",$H25-Assumptions!$B$4),"")</f>
        <v/>
      </c>
      <c r="P25" s="19" t="n"/>
      <c r="Q25" s="26">
        <f>IF($A25="","",IF(OR($F25="",$G25=""),"Missing schedule inputs — human check",IF($L25="Canceled","Canceled",IF(AND(OR($L25="Sent",$L25="Confirmed"),$I25=""),"Sent status needs date — human check",IF($I25&lt;&gt;"",IF($I25&lt;=$H25,"Sent on or before target","Sent after target — human check"),IF($L25="Hold","On hold — review schedule",IF($H25&lt;Assumptions!$B$4,"Past target — human check",IF($H25=Assumptions!$B$4,"Target is today — human check",IF($H25&lt;=Assumptions!$B$4+Assumptions!$B$5,"Due soon","Scheduled")))))))))</f>
        <v/>
      </c>
    </row>
    <row r="26" ht="32" customHeight="1">
      <c r="A26" s="19" t="n"/>
      <c r="B26" s="19" t="n"/>
      <c r="C26" s="19" t="n"/>
      <c r="D26" s="44" t="n"/>
      <c r="E26" s="44" t="n"/>
      <c r="F26" s="45" t="n"/>
      <c r="G26" s="22" t="n"/>
      <c r="H26" s="49">
        <f>IFERROR(IF(OR($F26="",$G26=""),"",$F26-$G26),"")</f>
        <v/>
      </c>
      <c r="I26" s="45" t="n"/>
      <c r="J26" s="19" t="n"/>
      <c r="K26" s="19" t="n"/>
      <c r="L26" s="19" t="n"/>
      <c r="M26" s="50">
        <f>IFERROR(IF(OR($D26="",$E26=""),"",$E26-$D26),"")</f>
        <v/>
      </c>
      <c r="N26" s="51">
        <f>IFERROR(IF(OR($D26="",$E26="",$D26=0),"",$E26/$D26-1),"")</f>
        <v/>
      </c>
      <c r="O26" s="15">
        <f>IFERROR(IF($H26="","",$H26-Assumptions!$B$4),"")</f>
        <v/>
      </c>
      <c r="P26" s="19" t="n"/>
      <c r="Q26" s="30">
        <f>IF($A26="","",IF(OR($F26="",$G26=""),"Missing schedule inputs — human check",IF($L26="Canceled","Canceled",IF(AND(OR($L26="Sent",$L26="Confirmed"),$I26=""),"Sent status needs date — human check",IF($I26&lt;&gt;"",IF($I26&lt;=$H26,"Sent on or before target","Sent after target — human check"),IF($L26="Hold","On hold — review schedule",IF($H26&lt;Assumptions!$B$4,"Past target — human check",IF($H26=Assumptions!$B$4,"Target is today — human check",IF($H26&lt;=Assumptions!$B$4+Assumptions!$B$5,"Due soon","Scheduled")))))))))</f>
        <v/>
      </c>
    </row>
    <row r="27" ht="32" customHeight="1">
      <c r="A27" s="19" t="n"/>
      <c r="B27" s="19" t="n"/>
      <c r="C27" s="19" t="n"/>
      <c r="D27" s="44" t="n"/>
      <c r="E27" s="44" t="n"/>
      <c r="F27" s="45" t="n"/>
      <c r="G27" s="22" t="n"/>
      <c r="H27" s="46">
        <f>IFERROR(IF(OR($F27="",$G27=""),"",$F27-$G27),"")</f>
        <v/>
      </c>
      <c r="I27" s="45" t="n"/>
      <c r="J27" s="19" t="n"/>
      <c r="K27" s="19" t="n"/>
      <c r="L27" s="19" t="n"/>
      <c r="M27" s="47">
        <f>IFERROR(IF(OR($D27="",$E27=""),"",$E27-$D27),"")</f>
        <v/>
      </c>
      <c r="N27" s="48">
        <f>IFERROR(IF(OR($D27="",$E27="",$D27=0),"",$E27/$D27-1),"")</f>
        <v/>
      </c>
      <c r="O27" s="13">
        <f>IFERROR(IF($H27="","",$H27-Assumptions!$B$4),"")</f>
        <v/>
      </c>
      <c r="P27" s="19" t="n"/>
      <c r="Q27" s="26">
        <f>IF($A27="","",IF(OR($F27="",$G27=""),"Missing schedule inputs — human check",IF($L27="Canceled","Canceled",IF(AND(OR($L27="Sent",$L27="Confirmed"),$I27=""),"Sent status needs date — human check",IF($I27&lt;&gt;"",IF($I27&lt;=$H27,"Sent on or before target","Sent after target — human check"),IF($L27="Hold","On hold — review schedule",IF($H27&lt;Assumptions!$B$4,"Past target — human check",IF($H27=Assumptions!$B$4,"Target is today — human check",IF($H27&lt;=Assumptions!$B$4+Assumptions!$B$5,"Due soon","Scheduled")))))))))</f>
        <v/>
      </c>
    </row>
    <row r="28" ht="32" customHeight="1">
      <c r="A28" s="19" t="n"/>
      <c r="B28" s="19" t="n"/>
      <c r="C28" s="19" t="n"/>
      <c r="D28" s="44" t="n"/>
      <c r="E28" s="44" t="n"/>
      <c r="F28" s="45" t="n"/>
      <c r="G28" s="22" t="n"/>
      <c r="H28" s="49">
        <f>IFERROR(IF(OR($F28="",$G28=""),"",$F28-$G28),"")</f>
        <v/>
      </c>
      <c r="I28" s="45" t="n"/>
      <c r="J28" s="19" t="n"/>
      <c r="K28" s="19" t="n"/>
      <c r="L28" s="19" t="n"/>
      <c r="M28" s="50">
        <f>IFERROR(IF(OR($D28="",$E28=""),"",$E28-$D28),"")</f>
        <v/>
      </c>
      <c r="N28" s="51">
        <f>IFERROR(IF(OR($D28="",$E28="",$D28=0),"",$E28/$D28-1),"")</f>
        <v/>
      </c>
      <c r="O28" s="15">
        <f>IFERROR(IF($H28="","",$H28-Assumptions!$B$4),"")</f>
        <v/>
      </c>
      <c r="P28" s="19" t="n"/>
      <c r="Q28" s="30">
        <f>IF($A28="","",IF(OR($F28="",$G28=""),"Missing schedule inputs — human check",IF($L28="Canceled","Canceled",IF(AND(OR($L28="Sent",$L28="Confirmed"),$I28=""),"Sent status needs date — human check",IF($I28&lt;&gt;"",IF($I28&lt;=$H28,"Sent on or before target","Sent after target — human check"),IF($L28="Hold","On hold — review schedule",IF($H28&lt;Assumptions!$B$4,"Past target — human check",IF($H28=Assumptions!$B$4,"Target is today — human check",IF($H28&lt;=Assumptions!$B$4+Assumptions!$B$5,"Due soon","Scheduled")))))))))</f>
        <v/>
      </c>
    </row>
    <row r="29" ht="32" customHeight="1">
      <c r="A29" s="19" t="n"/>
      <c r="B29" s="19" t="n"/>
      <c r="C29" s="19" t="n"/>
      <c r="D29" s="44" t="n"/>
      <c r="E29" s="44" t="n"/>
      <c r="F29" s="45" t="n"/>
      <c r="G29" s="22" t="n"/>
      <c r="H29" s="46">
        <f>IFERROR(IF(OR($F29="",$G29=""),"",$F29-$G29),"")</f>
        <v/>
      </c>
      <c r="I29" s="45" t="n"/>
      <c r="J29" s="19" t="n"/>
      <c r="K29" s="19" t="n"/>
      <c r="L29" s="19" t="n"/>
      <c r="M29" s="47">
        <f>IFERROR(IF(OR($D29="",$E29=""),"",$E29-$D29),"")</f>
        <v/>
      </c>
      <c r="N29" s="48">
        <f>IFERROR(IF(OR($D29="",$E29="",$D29=0),"",$E29/$D29-1),"")</f>
        <v/>
      </c>
      <c r="O29" s="13">
        <f>IFERROR(IF($H29="","",$H29-Assumptions!$B$4),"")</f>
        <v/>
      </c>
      <c r="P29" s="19" t="n"/>
      <c r="Q29" s="26">
        <f>IF($A29="","",IF(OR($F29="",$G29=""),"Missing schedule inputs — human check",IF($L29="Canceled","Canceled",IF(AND(OR($L29="Sent",$L29="Confirmed"),$I29=""),"Sent status needs date — human check",IF($I29&lt;&gt;"",IF($I29&lt;=$H29,"Sent on or before target","Sent after target — human check"),IF($L29="Hold","On hold — review schedule",IF($H29&lt;Assumptions!$B$4,"Past target — human check",IF($H29=Assumptions!$B$4,"Target is today — human check",IF($H29&lt;=Assumptions!$B$4+Assumptions!$B$5,"Due soon","Scheduled")))))))))</f>
        <v/>
      </c>
    </row>
    <row r="30" ht="32" customHeight="1">
      <c r="A30" s="19" t="n"/>
      <c r="B30" s="19" t="n"/>
      <c r="C30" s="19" t="n"/>
      <c r="D30" s="44" t="n"/>
      <c r="E30" s="44" t="n"/>
      <c r="F30" s="45" t="n"/>
      <c r="G30" s="22" t="n"/>
      <c r="H30" s="49">
        <f>IFERROR(IF(OR($F30="",$G30=""),"",$F30-$G30),"")</f>
        <v/>
      </c>
      <c r="I30" s="45" t="n"/>
      <c r="J30" s="19" t="n"/>
      <c r="K30" s="19" t="n"/>
      <c r="L30" s="19" t="n"/>
      <c r="M30" s="50">
        <f>IFERROR(IF(OR($D30="",$E30=""),"",$E30-$D30),"")</f>
        <v/>
      </c>
      <c r="N30" s="51">
        <f>IFERROR(IF(OR($D30="",$E30="",$D30=0),"",$E30/$D30-1),"")</f>
        <v/>
      </c>
      <c r="O30" s="15">
        <f>IFERROR(IF($H30="","",$H30-Assumptions!$B$4),"")</f>
        <v/>
      </c>
      <c r="P30" s="19" t="n"/>
      <c r="Q30" s="30">
        <f>IF($A30="","",IF(OR($F30="",$G30=""),"Missing schedule inputs — human check",IF($L30="Canceled","Canceled",IF(AND(OR($L30="Sent",$L30="Confirmed"),$I30=""),"Sent status needs date — human check",IF($I30&lt;&gt;"",IF($I30&lt;=$H30,"Sent on or before target","Sent after target — human check"),IF($L30="Hold","On hold — review schedule",IF($H30&lt;Assumptions!$B$4,"Past target — human check",IF($H30=Assumptions!$B$4,"Target is today — human check",IF($H30&lt;=Assumptions!$B$4+Assumptions!$B$5,"Due soon","Scheduled")))))))))</f>
        <v/>
      </c>
    </row>
    <row r="31" ht="32" customHeight="1">
      <c r="A31" s="19" t="n"/>
      <c r="B31" s="19" t="n"/>
      <c r="C31" s="19" t="n"/>
      <c r="D31" s="44" t="n"/>
      <c r="E31" s="44" t="n"/>
      <c r="F31" s="45" t="n"/>
      <c r="G31" s="22" t="n"/>
      <c r="H31" s="46">
        <f>IFERROR(IF(OR($F31="",$G31=""),"",$F31-$G31),"")</f>
        <v/>
      </c>
      <c r="I31" s="45" t="n"/>
      <c r="J31" s="19" t="n"/>
      <c r="K31" s="19" t="n"/>
      <c r="L31" s="19" t="n"/>
      <c r="M31" s="47">
        <f>IFERROR(IF(OR($D31="",$E31=""),"",$E31-$D31),"")</f>
        <v/>
      </c>
      <c r="N31" s="48">
        <f>IFERROR(IF(OR($D31="",$E31="",$D31=0),"",$E31/$D31-1),"")</f>
        <v/>
      </c>
      <c r="O31" s="13">
        <f>IFERROR(IF($H31="","",$H31-Assumptions!$B$4),"")</f>
        <v/>
      </c>
      <c r="P31" s="19" t="n"/>
      <c r="Q31" s="26">
        <f>IF($A31="","",IF(OR($F31="",$G31=""),"Missing schedule inputs — human check",IF($L31="Canceled","Canceled",IF(AND(OR($L31="Sent",$L31="Confirmed"),$I31=""),"Sent status needs date — human check",IF($I31&lt;&gt;"",IF($I31&lt;=$H31,"Sent on or before target","Sent after target — human check"),IF($L31="Hold","On hold — review schedule",IF($H31&lt;Assumptions!$B$4,"Past target — human check",IF($H31=Assumptions!$B$4,"Target is today — human check",IF($H31&lt;=Assumptions!$B$4+Assumptions!$B$5,"Due soon","Scheduled")))))))))</f>
        <v/>
      </c>
    </row>
    <row r="32" ht="32" customHeight="1">
      <c r="A32" s="19" t="n"/>
      <c r="B32" s="19" t="n"/>
      <c r="C32" s="19" t="n"/>
      <c r="D32" s="44" t="n"/>
      <c r="E32" s="44" t="n"/>
      <c r="F32" s="45" t="n"/>
      <c r="G32" s="22" t="n"/>
      <c r="H32" s="49">
        <f>IFERROR(IF(OR($F32="",$G32=""),"",$F32-$G32),"")</f>
        <v/>
      </c>
      <c r="I32" s="45" t="n"/>
      <c r="J32" s="19" t="n"/>
      <c r="K32" s="19" t="n"/>
      <c r="L32" s="19" t="n"/>
      <c r="M32" s="50">
        <f>IFERROR(IF(OR($D32="",$E32=""),"",$E32-$D32),"")</f>
        <v/>
      </c>
      <c r="N32" s="51">
        <f>IFERROR(IF(OR($D32="",$E32="",$D32=0),"",$E32/$D32-1),"")</f>
        <v/>
      </c>
      <c r="O32" s="15">
        <f>IFERROR(IF($H32="","",$H32-Assumptions!$B$4),"")</f>
        <v/>
      </c>
      <c r="P32" s="19" t="n"/>
      <c r="Q32" s="30">
        <f>IF($A32="","",IF(OR($F32="",$G32=""),"Missing schedule inputs — human check",IF($L32="Canceled","Canceled",IF(AND(OR($L32="Sent",$L32="Confirmed"),$I32=""),"Sent status needs date — human check",IF($I32&lt;&gt;"",IF($I32&lt;=$H32,"Sent on or before target","Sent after target — human check"),IF($L32="Hold","On hold — review schedule",IF($H32&lt;Assumptions!$B$4,"Past target — human check",IF($H32=Assumptions!$B$4,"Target is today — human check",IF($H32&lt;=Assumptions!$B$4+Assumptions!$B$5,"Due soon","Scheduled")))))))))</f>
        <v/>
      </c>
    </row>
    <row r="33" ht="32" customHeight="1">
      <c r="A33" s="19" t="n"/>
      <c r="B33" s="19" t="n"/>
      <c r="C33" s="19" t="n"/>
      <c r="D33" s="44" t="n"/>
      <c r="E33" s="44" t="n"/>
      <c r="F33" s="45" t="n"/>
      <c r="G33" s="22" t="n"/>
      <c r="H33" s="46">
        <f>IFERROR(IF(OR($F33="",$G33=""),"",$F33-$G33),"")</f>
        <v/>
      </c>
      <c r="I33" s="45" t="n"/>
      <c r="J33" s="19" t="n"/>
      <c r="K33" s="19" t="n"/>
      <c r="L33" s="19" t="n"/>
      <c r="M33" s="47">
        <f>IFERROR(IF(OR($D33="",$E33=""),"",$E33-$D33),"")</f>
        <v/>
      </c>
      <c r="N33" s="48">
        <f>IFERROR(IF(OR($D33="",$E33="",$D33=0),"",$E33/$D33-1),"")</f>
        <v/>
      </c>
      <c r="O33" s="13">
        <f>IFERROR(IF($H33="","",$H33-Assumptions!$B$4),"")</f>
        <v/>
      </c>
      <c r="P33" s="19" t="n"/>
      <c r="Q33" s="26">
        <f>IF($A33="","",IF(OR($F33="",$G33=""),"Missing schedule inputs — human check",IF($L33="Canceled","Canceled",IF(AND(OR($L33="Sent",$L33="Confirmed"),$I33=""),"Sent status needs date — human check",IF($I33&lt;&gt;"",IF($I33&lt;=$H33,"Sent on or before target","Sent after target — human check"),IF($L33="Hold","On hold — review schedule",IF($H33&lt;Assumptions!$B$4,"Past target — human check",IF($H33=Assumptions!$B$4,"Target is today — human check",IF($H33&lt;=Assumptions!$B$4+Assumptions!$B$5,"Due soon","Scheduled")))))))))</f>
        <v/>
      </c>
    </row>
    <row r="34" ht="32" customHeight="1">
      <c r="A34" s="19" t="n"/>
      <c r="B34" s="19" t="n"/>
      <c r="C34" s="19" t="n"/>
      <c r="D34" s="44" t="n"/>
      <c r="E34" s="44" t="n"/>
      <c r="F34" s="45" t="n"/>
      <c r="G34" s="22" t="n"/>
      <c r="H34" s="49">
        <f>IFERROR(IF(OR($F34="",$G34=""),"",$F34-$G34),"")</f>
        <v/>
      </c>
      <c r="I34" s="45" t="n"/>
      <c r="J34" s="19" t="n"/>
      <c r="K34" s="19" t="n"/>
      <c r="L34" s="19" t="n"/>
      <c r="M34" s="50">
        <f>IFERROR(IF(OR($D34="",$E34=""),"",$E34-$D34),"")</f>
        <v/>
      </c>
      <c r="N34" s="51">
        <f>IFERROR(IF(OR($D34="",$E34="",$D34=0),"",$E34/$D34-1),"")</f>
        <v/>
      </c>
      <c r="O34" s="15">
        <f>IFERROR(IF($H34="","",$H34-Assumptions!$B$4),"")</f>
        <v/>
      </c>
      <c r="P34" s="19" t="n"/>
      <c r="Q34" s="30">
        <f>IF($A34="","",IF(OR($F34="",$G34=""),"Missing schedule inputs — human check",IF($L34="Canceled","Canceled",IF(AND(OR($L34="Sent",$L34="Confirmed"),$I34=""),"Sent status needs date — human check",IF($I34&lt;&gt;"",IF($I34&lt;=$H34,"Sent on or before target","Sent after target — human check"),IF($L34="Hold","On hold — review schedule",IF($H34&lt;Assumptions!$B$4,"Past target — human check",IF($H34=Assumptions!$B$4,"Target is today — human check",IF($H34&lt;=Assumptions!$B$4+Assumptions!$B$5,"Due soon","Scheduled")))))))))</f>
        <v/>
      </c>
    </row>
    <row r="35" ht="32" customHeight="1">
      <c r="A35" s="19" t="n"/>
      <c r="B35" s="19" t="n"/>
      <c r="C35" s="19" t="n"/>
      <c r="D35" s="44" t="n"/>
      <c r="E35" s="44" t="n"/>
      <c r="F35" s="45" t="n"/>
      <c r="G35" s="22" t="n"/>
      <c r="H35" s="46">
        <f>IFERROR(IF(OR($F35="",$G35=""),"",$F35-$G35),"")</f>
        <v/>
      </c>
      <c r="I35" s="45" t="n"/>
      <c r="J35" s="19" t="n"/>
      <c r="K35" s="19" t="n"/>
      <c r="L35" s="19" t="n"/>
      <c r="M35" s="47">
        <f>IFERROR(IF(OR($D35="",$E35=""),"",$E35-$D35),"")</f>
        <v/>
      </c>
      <c r="N35" s="48">
        <f>IFERROR(IF(OR($D35="",$E35="",$D35=0),"",$E35/$D35-1),"")</f>
        <v/>
      </c>
      <c r="O35" s="13">
        <f>IFERROR(IF($H35="","",$H35-Assumptions!$B$4),"")</f>
        <v/>
      </c>
      <c r="P35" s="19" t="n"/>
      <c r="Q35" s="26">
        <f>IF($A35="","",IF(OR($F35="",$G35=""),"Missing schedule inputs — human check",IF($L35="Canceled","Canceled",IF(AND(OR($L35="Sent",$L35="Confirmed"),$I35=""),"Sent status needs date — human check",IF($I35&lt;&gt;"",IF($I35&lt;=$H35,"Sent on or before target","Sent after target — human check"),IF($L35="Hold","On hold — review schedule",IF($H35&lt;Assumptions!$B$4,"Past target — human check",IF($H35=Assumptions!$B$4,"Target is today — human check",IF($H35&lt;=Assumptions!$B$4+Assumptions!$B$5,"Due soon","Scheduled")))))))))</f>
        <v/>
      </c>
    </row>
    <row r="36" ht="32" customHeight="1">
      <c r="A36" s="19" t="n"/>
      <c r="B36" s="19" t="n"/>
      <c r="C36" s="19" t="n"/>
      <c r="D36" s="44" t="n"/>
      <c r="E36" s="44" t="n"/>
      <c r="F36" s="45" t="n"/>
      <c r="G36" s="22" t="n"/>
      <c r="H36" s="49">
        <f>IFERROR(IF(OR($F36="",$G36=""),"",$F36-$G36),"")</f>
        <v/>
      </c>
      <c r="I36" s="45" t="n"/>
      <c r="J36" s="19" t="n"/>
      <c r="K36" s="19" t="n"/>
      <c r="L36" s="19" t="n"/>
      <c r="M36" s="50">
        <f>IFERROR(IF(OR($D36="",$E36=""),"",$E36-$D36),"")</f>
        <v/>
      </c>
      <c r="N36" s="51">
        <f>IFERROR(IF(OR($D36="",$E36="",$D36=0),"",$E36/$D36-1),"")</f>
        <v/>
      </c>
      <c r="O36" s="15">
        <f>IFERROR(IF($H36="","",$H36-Assumptions!$B$4),"")</f>
        <v/>
      </c>
      <c r="P36" s="19" t="n"/>
      <c r="Q36" s="30">
        <f>IF($A36="","",IF(OR($F36="",$G36=""),"Missing schedule inputs — human check",IF($L36="Canceled","Canceled",IF(AND(OR($L36="Sent",$L36="Confirmed"),$I36=""),"Sent status needs date — human check",IF($I36&lt;&gt;"",IF($I36&lt;=$H36,"Sent on or before target","Sent after target — human check"),IF($L36="Hold","On hold — review schedule",IF($H36&lt;Assumptions!$B$4,"Past target — human check",IF($H36=Assumptions!$B$4,"Target is today — human check",IF($H36&lt;=Assumptions!$B$4+Assumptions!$B$5,"Due soon","Scheduled")))))))))</f>
        <v/>
      </c>
    </row>
    <row r="37" ht="32" customHeight="1">
      <c r="A37" s="19" t="n"/>
      <c r="B37" s="19" t="n"/>
      <c r="C37" s="19" t="n"/>
      <c r="D37" s="44" t="n"/>
      <c r="E37" s="44" t="n"/>
      <c r="F37" s="45" t="n"/>
      <c r="G37" s="22" t="n"/>
      <c r="H37" s="46">
        <f>IFERROR(IF(OR($F37="",$G37=""),"",$F37-$G37),"")</f>
        <v/>
      </c>
      <c r="I37" s="45" t="n"/>
      <c r="J37" s="19" t="n"/>
      <c r="K37" s="19" t="n"/>
      <c r="L37" s="19" t="n"/>
      <c r="M37" s="47">
        <f>IFERROR(IF(OR($D37="",$E37=""),"",$E37-$D37),"")</f>
        <v/>
      </c>
      <c r="N37" s="48">
        <f>IFERROR(IF(OR($D37="",$E37="",$D37=0),"",$E37/$D37-1),"")</f>
        <v/>
      </c>
      <c r="O37" s="13">
        <f>IFERROR(IF($H37="","",$H37-Assumptions!$B$4),"")</f>
        <v/>
      </c>
      <c r="P37" s="19" t="n"/>
      <c r="Q37" s="26">
        <f>IF($A37="","",IF(OR($F37="",$G37=""),"Missing schedule inputs — human check",IF($L37="Canceled","Canceled",IF(AND(OR($L37="Sent",$L37="Confirmed"),$I37=""),"Sent status needs date — human check",IF($I37&lt;&gt;"",IF($I37&lt;=$H37,"Sent on or before target","Sent after target — human check"),IF($L37="Hold","On hold — review schedule",IF($H37&lt;Assumptions!$B$4,"Past target — human check",IF($H37=Assumptions!$B$4,"Target is today — human check",IF($H37&lt;=Assumptions!$B$4+Assumptions!$B$5,"Due soon","Scheduled")))))))))</f>
        <v/>
      </c>
    </row>
    <row r="38" ht="32" customHeight="1">
      <c r="A38" s="19" t="n"/>
      <c r="B38" s="19" t="n"/>
      <c r="C38" s="19" t="n"/>
      <c r="D38" s="44" t="n"/>
      <c r="E38" s="44" t="n"/>
      <c r="F38" s="45" t="n"/>
      <c r="G38" s="22" t="n"/>
      <c r="H38" s="49">
        <f>IFERROR(IF(OR($F38="",$G38=""),"",$F38-$G38),"")</f>
        <v/>
      </c>
      <c r="I38" s="45" t="n"/>
      <c r="J38" s="19" t="n"/>
      <c r="K38" s="19" t="n"/>
      <c r="L38" s="19" t="n"/>
      <c r="M38" s="50">
        <f>IFERROR(IF(OR($D38="",$E38=""),"",$E38-$D38),"")</f>
        <v/>
      </c>
      <c r="N38" s="51">
        <f>IFERROR(IF(OR($D38="",$E38="",$D38=0),"",$E38/$D38-1),"")</f>
        <v/>
      </c>
      <c r="O38" s="15">
        <f>IFERROR(IF($H38="","",$H38-Assumptions!$B$4),"")</f>
        <v/>
      </c>
      <c r="P38" s="19" t="n"/>
      <c r="Q38" s="30">
        <f>IF($A38="","",IF(OR($F38="",$G38=""),"Missing schedule inputs — human check",IF($L38="Canceled","Canceled",IF(AND(OR($L38="Sent",$L38="Confirmed"),$I38=""),"Sent status needs date — human check",IF($I38&lt;&gt;"",IF($I38&lt;=$H38,"Sent on or before target","Sent after target — human check"),IF($L38="Hold","On hold — review schedule",IF($H38&lt;Assumptions!$B$4,"Past target — human check",IF($H38=Assumptions!$B$4,"Target is today — human check",IF($H38&lt;=Assumptions!$B$4+Assumptions!$B$5,"Due soon","Scheduled")))))))))</f>
        <v/>
      </c>
    </row>
    <row r="39" ht="32" customHeight="1">
      <c r="A39" s="19" t="n"/>
      <c r="B39" s="19" t="n"/>
      <c r="C39" s="19" t="n"/>
      <c r="D39" s="44" t="n"/>
      <c r="E39" s="44" t="n"/>
      <c r="F39" s="45" t="n"/>
      <c r="G39" s="22" t="n"/>
      <c r="H39" s="46">
        <f>IFERROR(IF(OR($F39="",$G39=""),"",$F39-$G39),"")</f>
        <v/>
      </c>
      <c r="I39" s="45" t="n"/>
      <c r="J39" s="19" t="n"/>
      <c r="K39" s="19" t="n"/>
      <c r="L39" s="19" t="n"/>
      <c r="M39" s="47">
        <f>IFERROR(IF(OR($D39="",$E39=""),"",$E39-$D39),"")</f>
        <v/>
      </c>
      <c r="N39" s="48">
        <f>IFERROR(IF(OR($D39="",$E39="",$D39=0),"",$E39/$D39-1),"")</f>
        <v/>
      </c>
      <c r="O39" s="13">
        <f>IFERROR(IF($H39="","",$H39-Assumptions!$B$4),"")</f>
        <v/>
      </c>
      <c r="P39" s="19" t="n"/>
      <c r="Q39" s="26">
        <f>IF($A39="","",IF(OR($F39="",$G39=""),"Missing schedule inputs — human check",IF($L39="Canceled","Canceled",IF(AND(OR($L39="Sent",$L39="Confirmed"),$I39=""),"Sent status needs date — human check",IF($I39&lt;&gt;"",IF($I39&lt;=$H39,"Sent on or before target","Sent after target — human check"),IF($L39="Hold","On hold — review schedule",IF($H39&lt;Assumptions!$B$4,"Past target — human check",IF($H39=Assumptions!$B$4,"Target is today — human check",IF($H39&lt;=Assumptions!$B$4+Assumptions!$B$5,"Due soon","Scheduled")))))))))</f>
        <v/>
      </c>
    </row>
    <row r="40" ht="32" customHeight="1">
      <c r="A40" s="19" t="n"/>
      <c r="B40" s="19" t="n"/>
      <c r="C40" s="19" t="n"/>
      <c r="D40" s="44" t="n"/>
      <c r="E40" s="44" t="n"/>
      <c r="F40" s="45" t="n"/>
      <c r="G40" s="22" t="n"/>
      <c r="H40" s="49">
        <f>IFERROR(IF(OR($F40="",$G40=""),"",$F40-$G40),"")</f>
        <v/>
      </c>
      <c r="I40" s="45" t="n"/>
      <c r="J40" s="19" t="n"/>
      <c r="K40" s="19" t="n"/>
      <c r="L40" s="19" t="n"/>
      <c r="M40" s="50">
        <f>IFERROR(IF(OR($D40="",$E40=""),"",$E40-$D40),"")</f>
        <v/>
      </c>
      <c r="N40" s="51">
        <f>IFERROR(IF(OR($D40="",$E40="",$D40=0),"",$E40/$D40-1),"")</f>
        <v/>
      </c>
      <c r="O40" s="15">
        <f>IFERROR(IF($H40="","",$H40-Assumptions!$B$4),"")</f>
        <v/>
      </c>
      <c r="P40" s="19" t="n"/>
      <c r="Q40" s="30">
        <f>IF($A40="","",IF(OR($F40="",$G40=""),"Missing schedule inputs — human check",IF($L40="Canceled","Canceled",IF(AND(OR($L40="Sent",$L40="Confirmed"),$I40=""),"Sent status needs date — human check",IF($I40&lt;&gt;"",IF($I40&lt;=$H40,"Sent on or before target","Sent after target — human check"),IF($L40="Hold","On hold — review schedule",IF($H40&lt;Assumptions!$B$4,"Past target — human check",IF($H40=Assumptions!$B$4,"Target is today — human check",IF($H40&lt;=Assumptions!$B$4+Assumptions!$B$5,"Due soon","Scheduled")))))))))</f>
        <v/>
      </c>
    </row>
    <row r="41" ht="32" customHeight="1">
      <c r="A41" s="19" t="n"/>
      <c r="B41" s="19" t="n"/>
      <c r="C41" s="19" t="n"/>
      <c r="D41" s="44" t="n"/>
      <c r="E41" s="44" t="n"/>
      <c r="F41" s="45" t="n"/>
      <c r="G41" s="22" t="n"/>
      <c r="H41" s="46">
        <f>IFERROR(IF(OR($F41="",$G41=""),"",$F41-$G41),"")</f>
        <v/>
      </c>
      <c r="I41" s="45" t="n"/>
      <c r="J41" s="19" t="n"/>
      <c r="K41" s="19" t="n"/>
      <c r="L41" s="19" t="n"/>
      <c r="M41" s="47">
        <f>IFERROR(IF(OR($D41="",$E41=""),"",$E41-$D41),"")</f>
        <v/>
      </c>
      <c r="N41" s="48">
        <f>IFERROR(IF(OR($D41="",$E41="",$D41=0),"",$E41/$D41-1),"")</f>
        <v/>
      </c>
      <c r="O41" s="13">
        <f>IFERROR(IF($H41="","",$H41-Assumptions!$B$4),"")</f>
        <v/>
      </c>
      <c r="P41" s="19" t="n"/>
      <c r="Q41" s="26">
        <f>IF($A41="","",IF(OR($F41="",$G41=""),"Missing schedule inputs — human check",IF($L41="Canceled","Canceled",IF(AND(OR($L41="Sent",$L41="Confirmed"),$I41=""),"Sent status needs date — human check",IF($I41&lt;&gt;"",IF($I41&lt;=$H41,"Sent on or before target","Sent after target — human check"),IF($L41="Hold","On hold — review schedule",IF($H41&lt;Assumptions!$B$4,"Past target — human check",IF($H41=Assumptions!$B$4,"Target is today — human check",IF($H41&lt;=Assumptions!$B$4+Assumptions!$B$5,"Due soon","Scheduled")))))))))</f>
        <v/>
      </c>
    </row>
    <row r="42" ht="32" customHeight="1">
      <c r="A42" s="19" t="n"/>
      <c r="B42" s="19" t="n"/>
      <c r="C42" s="19" t="n"/>
      <c r="D42" s="44" t="n"/>
      <c r="E42" s="44" t="n"/>
      <c r="F42" s="45" t="n"/>
      <c r="G42" s="22" t="n"/>
      <c r="H42" s="49">
        <f>IFERROR(IF(OR($F42="",$G42=""),"",$F42-$G42),"")</f>
        <v/>
      </c>
      <c r="I42" s="45" t="n"/>
      <c r="J42" s="19" t="n"/>
      <c r="K42" s="19" t="n"/>
      <c r="L42" s="19" t="n"/>
      <c r="M42" s="50">
        <f>IFERROR(IF(OR($D42="",$E42=""),"",$E42-$D42),"")</f>
        <v/>
      </c>
      <c r="N42" s="51">
        <f>IFERROR(IF(OR($D42="",$E42="",$D42=0),"",$E42/$D42-1),"")</f>
        <v/>
      </c>
      <c r="O42" s="15">
        <f>IFERROR(IF($H42="","",$H42-Assumptions!$B$4),"")</f>
        <v/>
      </c>
      <c r="P42" s="19" t="n"/>
      <c r="Q42" s="30">
        <f>IF($A42="","",IF(OR($F42="",$G42=""),"Missing schedule inputs — human check",IF($L42="Canceled","Canceled",IF(AND(OR($L42="Sent",$L42="Confirmed"),$I42=""),"Sent status needs date — human check",IF($I42&lt;&gt;"",IF($I42&lt;=$H42,"Sent on or before target","Sent after target — human check"),IF($L42="Hold","On hold — review schedule",IF($H42&lt;Assumptions!$B$4,"Past target — human check",IF($H42=Assumptions!$B$4,"Target is today — human check",IF($H42&lt;=Assumptions!$B$4+Assumptions!$B$5,"Due soon","Scheduled")))))))))</f>
        <v/>
      </c>
    </row>
    <row r="43" ht="32" customHeight="1">
      <c r="A43" s="19" t="n"/>
      <c r="B43" s="19" t="n"/>
      <c r="C43" s="19" t="n"/>
      <c r="D43" s="44" t="n"/>
      <c r="E43" s="44" t="n"/>
      <c r="F43" s="45" t="n"/>
      <c r="G43" s="22" t="n"/>
      <c r="H43" s="46">
        <f>IFERROR(IF(OR($F43="",$G43=""),"",$F43-$G43),"")</f>
        <v/>
      </c>
      <c r="I43" s="45" t="n"/>
      <c r="J43" s="19" t="n"/>
      <c r="K43" s="19" t="n"/>
      <c r="L43" s="19" t="n"/>
      <c r="M43" s="47">
        <f>IFERROR(IF(OR($D43="",$E43=""),"",$E43-$D43),"")</f>
        <v/>
      </c>
      <c r="N43" s="48">
        <f>IFERROR(IF(OR($D43="",$E43="",$D43=0),"",$E43/$D43-1),"")</f>
        <v/>
      </c>
      <c r="O43" s="13">
        <f>IFERROR(IF($H43="","",$H43-Assumptions!$B$4),"")</f>
        <v/>
      </c>
      <c r="P43" s="19" t="n"/>
      <c r="Q43" s="26">
        <f>IF($A43="","",IF(OR($F43="",$G43=""),"Missing schedule inputs — human check",IF($L43="Canceled","Canceled",IF(AND(OR($L43="Sent",$L43="Confirmed"),$I43=""),"Sent status needs date — human check",IF($I43&lt;&gt;"",IF($I43&lt;=$H43,"Sent on or before target","Sent after target — human check"),IF($L43="Hold","On hold — review schedule",IF($H43&lt;Assumptions!$B$4,"Past target — human check",IF($H43=Assumptions!$B$4,"Target is today — human check",IF($H43&lt;=Assumptions!$B$4+Assumptions!$B$5,"Due soon","Scheduled")))))))))</f>
        <v/>
      </c>
    </row>
    <row r="44" ht="32" customHeight="1">
      <c r="A44" s="19" t="n"/>
      <c r="B44" s="19" t="n"/>
      <c r="C44" s="19" t="n"/>
      <c r="D44" s="44" t="n"/>
      <c r="E44" s="44" t="n"/>
      <c r="F44" s="45" t="n"/>
      <c r="G44" s="22" t="n"/>
      <c r="H44" s="49">
        <f>IFERROR(IF(OR($F44="",$G44=""),"",$F44-$G44),"")</f>
        <v/>
      </c>
      <c r="I44" s="45" t="n"/>
      <c r="J44" s="19" t="n"/>
      <c r="K44" s="19" t="n"/>
      <c r="L44" s="19" t="n"/>
      <c r="M44" s="50">
        <f>IFERROR(IF(OR($D44="",$E44=""),"",$E44-$D44),"")</f>
        <v/>
      </c>
      <c r="N44" s="51">
        <f>IFERROR(IF(OR($D44="",$E44="",$D44=0),"",$E44/$D44-1),"")</f>
        <v/>
      </c>
      <c r="O44" s="15">
        <f>IFERROR(IF($H44="","",$H44-Assumptions!$B$4),"")</f>
        <v/>
      </c>
      <c r="P44" s="19" t="n"/>
      <c r="Q44" s="30">
        <f>IF($A44="","",IF(OR($F44="",$G44=""),"Missing schedule inputs — human check",IF($L44="Canceled","Canceled",IF(AND(OR($L44="Sent",$L44="Confirmed"),$I44=""),"Sent status needs date — human check",IF($I44&lt;&gt;"",IF($I44&lt;=$H44,"Sent on or before target","Sent after target — human check"),IF($L44="Hold","On hold — review schedule",IF($H44&lt;Assumptions!$B$4,"Past target — human check",IF($H44=Assumptions!$B$4,"Target is today — human check",IF($H44&lt;=Assumptions!$B$4+Assumptions!$B$5,"Due soon","Scheduled")))))))))</f>
        <v/>
      </c>
    </row>
    <row r="45" ht="32" customHeight="1">
      <c r="A45" s="19" t="n"/>
      <c r="B45" s="19" t="n"/>
      <c r="C45" s="19" t="n"/>
      <c r="D45" s="44" t="n"/>
      <c r="E45" s="44" t="n"/>
      <c r="F45" s="45" t="n"/>
      <c r="G45" s="22" t="n"/>
      <c r="H45" s="46">
        <f>IFERROR(IF(OR($F45="",$G45=""),"",$F45-$G45),"")</f>
        <v/>
      </c>
      <c r="I45" s="45" t="n"/>
      <c r="J45" s="19" t="n"/>
      <c r="K45" s="19" t="n"/>
      <c r="L45" s="19" t="n"/>
      <c r="M45" s="47">
        <f>IFERROR(IF(OR($D45="",$E45=""),"",$E45-$D45),"")</f>
        <v/>
      </c>
      <c r="N45" s="48">
        <f>IFERROR(IF(OR($D45="",$E45="",$D45=0),"",$E45/$D45-1),"")</f>
        <v/>
      </c>
      <c r="O45" s="13">
        <f>IFERROR(IF($H45="","",$H45-Assumptions!$B$4),"")</f>
        <v/>
      </c>
      <c r="P45" s="19" t="n"/>
      <c r="Q45" s="26">
        <f>IF($A45="","",IF(OR($F45="",$G45=""),"Missing schedule inputs — human check",IF($L45="Canceled","Canceled",IF(AND(OR($L45="Sent",$L45="Confirmed"),$I45=""),"Sent status needs date — human check",IF($I45&lt;&gt;"",IF($I45&lt;=$H45,"Sent on or before target","Sent after target — human check"),IF($L45="Hold","On hold — review schedule",IF($H45&lt;Assumptions!$B$4,"Past target — human check",IF($H45=Assumptions!$B$4,"Target is today — human check",IF($H45&lt;=Assumptions!$B$4+Assumptions!$B$5,"Due soon","Scheduled")))))))))</f>
        <v/>
      </c>
    </row>
    <row r="46" ht="32" customHeight="1">
      <c r="A46" s="19" t="n"/>
      <c r="B46" s="19" t="n"/>
      <c r="C46" s="19" t="n"/>
      <c r="D46" s="44" t="n"/>
      <c r="E46" s="44" t="n"/>
      <c r="F46" s="45" t="n"/>
      <c r="G46" s="22" t="n"/>
      <c r="H46" s="49">
        <f>IFERROR(IF(OR($F46="",$G46=""),"",$F46-$G46),"")</f>
        <v/>
      </c>
      <c r="I46" s="45" t="n"/>
      <c r="J46" s="19" t="n"/>
      <c r="K46" s="19" t="n"/>
      <c r="L46" s="19" t="n"/>
      <c r="M46" s="50">
        <f>IFERROR(IF(OR($D46="",$E46=""),"",$E46-$D46),"")</f>
        <v/>
      </c>
      <c r="N46" s="51">
        <f>IFERROR(IF(OR($D46="",$E46="",$D46=0),"",$E46/$D46-1),"")</f>
        <v/>
      </c>
      <c r="O46" s="15">
        <f>IFERROR(IF($H46="","",$H46-Assumptions!$B$4),"")</f>
        <v/>
      </c>
      <c r="P46" s="19" t="n"/>
      <c r="Q46" s="30">
        <f>IF($A46="","",IF(OR($F46="",$G46=""),"Missing schedule inputs — human check",IF($L46="Canceled","Canceled",IF(AND(OR($L46="Sent",$L46="Confirmed"),$I46=""),"Sent status needs date — human check",IF($I46&lt;&gt;"",IF($I46&lt;=$H46,"Sent on or before target","Sent after target — human check"),IF($L46="Hold","On hold — review schedule",IF($H46&lt;Assumptions!$B$4,"Past target — human check",IF($H46=Assumptions!$B$4,"Target is today — human check",IF($H46&lt;=Assumptions!$B$4+Assumptions!$B$5,"Due soon","Scheduled")))))))))</f>
        <v/>
      </c>
    </row>
    <row r="47" ht="32" customHeight="1">
      <c r="A47" s="19" t="n"/>
      <c r="B47" s="19" t="n"/>
      <c r="C47" s="19" t="n"/>
      <c r="D47" s="44" t="n"/>
      <c r="E47" s="44" t="n"/>
      <c r="F47" s="45" t="n"/>
      <c r="G47" s="22" t="n"/>
      <c r="H47" s="46">
        <f>IFERROR(IF(OR($F47="",$G47=""),"",$F47-$G47),"")</f>
        <v/>
      </c>
      <c r="I47" s="45" t="n"/>
      <c r="J47" s="19" t="n"/>
      <c r="K47" s="19" t="n"/>
      <c r="L47" s="19" t="n"/>
      <c r="M47" s="47">
        <f>IFERROR(IF(OR($D47="",$E47=""),"",$E47-$D47),"")</f>
        <v/>
      </c>
      <c r="N47" s="48">
        <f>IFERROR(IF(OR($D47="",$E47="",$D47=0),"",$E47/$D47-1),"")</f>
        <v/>
      </c>
      <c r="O47" s="13">
        <f>IFERROR(IF($H47="","",$H47-Assumptions!$B$4),"")</f>
        <v/>
      </c>
      <c r="P47" s="19" t="n"/>
      <c r="Q47" s="26">
        <f>IF($A47="","",IF(OR($F47="",$G47=""),"Missing schedule inputs — human check",IF($L47="Canceled","Canceled",IF(AND(OR($L47="Sent",$L47="Confirmed"),$I47=""),"Sent status needs date — human check",IF($I47&lt;&gt;"",IF($I47&lt;=$H47,"Sent on or before target","Sent after target — human check"),IF($L47="Hold","On hold — review schedule",IF($H47&lt;Assumptions!$B$4,"Past target — human check",IF($H47=Assumptions!$B$4,"Target is today — human check",IF($H47&lt;=Assumptions!$B$4+Assumptions!$B$5,"Due soon","Scheduled")))))))))</f>
        <v/>
      </c>
    </row>
    <row r="48" ht="32" customHeight="1">
      <c r="A48" s="19" t="n"/>
      <c r="B48" s="19" t="n"/>
      <c r="C48" s="19" t="n"/>
      <c r="D48" s="44" t="n"/>
      <c r="E48" s="44" t="n"/>
      <c r="F48" s="45" t="n"/>
      <c r="G48" s="22" t="n"/>
      <c r="H48" s="49">
        <f>IFERROR(IF(OR($F48="",$G48=""),"",$F48-$G48),"")</f>
        <v/>
      </c>
      <c r="I48" s="45" t="n"/>
      <c r="J48" s="19" t="n"/>
      <c r="K48" s="19" t="n"/>
      <c r="L48" s="19" t="n"/>
      <c r="M48" s="50">
        <f>IFERROR(IF(OR($D48="",$E48=""),"",$E48-$D48),"")</f>
        <v/>
      </c>
      <c r="N48" s="51">
        <f>IFERROR(IF(OR($D48="",$E48="",$D48=0),"",$E48/$D48-1),"")</f>
        <v/>
      </c>
      <c r="O48" s="15">
        <f>IFERROR(IF($H48="","",$H48-Assumptions!$B$4),"")</f>
        <v/>
      </c>
      <c r="P48" s="19" t="n"/>
      <c r="Q48" s="30">
        <f>IF($A48="","",IF(OR($F48="",$G48=""),"Missing schedule inputs — human check",IF($L48="Canceled","Canceled",IF(AND(OR($L48="Sent",$L48="Confirmed"),$I48=""),"Sent status needs date — human check",IF($I48&lt;&gt;"",IF($I48&lt;=$H48,"Sent on or before target","Sent after target — human check"),IF($L48="Hold","On hold — review schedule",IF($H48&lt;Assumptions!$B$4,"Past target — human check",IF($H48=Assumptions!$B$4,"Target is today — human check",IF($H48&lt;=Assumptions!$B$4+Assumptions!$B$5,"Due soon","Scheduled")))))))))</f>
        <v/>
      </c>
    </row>
    <row r="49" ht="32" customHeight="1">
      <c r="A49" s="19" t="n"/>
      <c r="B49" s="19" t="n"/>
      <c r="C49" s="19" t="n"/>
      <c r="D49" s="44" t="n"/>
      <c r="E49" s="44" t="n"/>
      <c r="F49" s="45" t="n"/>
      <c r="G49" s="22" t="n"/>
      <c r="H49" s="46">
        <f>IFERROR(IF(OR($F49="",$G49=""),"",$F49-$G49),"")</f>
        <v/>
      </c>
      <c r="I49" s="45" t="n"/>
      <c r="J49" s="19" t="n"/>
      <c r="K49" s="19" t="n"/>
      <c r="L49" s="19" t="n"/>
      <c r="M49" s="47">
        <f>IFERROR(IF(OR($D49="",$E49=""),"",$E49-$D49),"")</f>
        <v/>
      </c>
      <c r="N49" s="48">
        <f>IFERROR(IF(OR($D49="",$E49="",$D49=0),"",$E49/$D49-1),"")</f>
        <v/>
      </c>
      <c r="O49" s="13">
        <f>IFERROR(IF($H49="","",$H49-Assumptions!$B$4),"")</f>
        <v/>
      </c>
      <c r="P49" s="19" t="n"/>
      <c r="Q49" s="26">
        <f>IF($A49="","",IF(OR($F49="",$G49=""),"Missing schedule inputs — human check",IF($L49="Canceled","Canceled",IF(AND(OR($L49="Sent",$L49="Confirmed"),$I49=""),"Sent status needs date — human check",IF($I49&lt;&gt;"",IF($I49&lt;=$H49,"Sent on or before target","Sent after target — human check"),IF($L49="Hold","On hold — review schedule",IF($H49&lt;Assumptions!$B$4,"Past target — human check",IF($H49=Assumptions!$B$4,"Target is today — human check",IF($H49&lt;=Assumptions!$B$4+Assumptions!$B$5,"Due soon","Scheduled")))))))))</f>
        <v/>
      </c>
    </row>
    <row r="50" ht="32" customHeight="1">
      <c r="A50" s="19" t="n"/>
      <c r="B50" s="19" t="n"/>
      <c r="C50" s="19" t="n"/>
      <c r="D50" s="44" t="n"/>
      <c r="E50" s="44" t="n"/>
      <c r="F50" s="45" t="n"/>
      <c r="G50" s="22" t="n"/>
      <c r="H50" s="49">
        <f>IFERROR(IF(OR($F50="",$G50=""),"",$F50-$G50),"")</f>
        <v/>
      </c>
      <c r="I50" s="45" t="n"/>
      <c r="J50" s="19" t="n"/>
      <c r="K50" s="19" t="n"/>
      <c r="L50" s="19" t="n"/>
      <c r="M50" s="50">
        <f>IFERROR(IF(OR($D50="",$E50=""),"",$E50-$D50),"")</f>
        <v/>
      </c>
      <c r="N50" s="51">
        <f>IFERROR(IF(OR($D50="",$E50="",$D50=0),"",$E50/$D50-1),"")</f>
        <v/>
      </c>
      <c r="O50" s="15">
        <f>IFERROR(IF($H50="","",$H50-Assumptions!$B$4),"")</f>
        <v/>
      </c>
      <c r="P50" s="19" t="n"/>
      <c r="Q50" s="30">
        <f>IF($A50="","",IF(OR($F50="",$G50=""),"Missing schedule inputs — human check",IF($L50="Canceled","Canceled",IF(AND(OR($L50="Sent",$L50="Confirmed"),$I50=""),"Sent status needs date — human check",IF($I50&lt;&gt;"",IF($I50&lt;=$H50,"Sent on or before target","Sent after target — human check"),IF($L50="Hold","On hold — review schedule",IF($H50&lt;Assumptions!$B$4,"Past target — human check",IF($H50=Assumptions!$B$4,"Target is today — human check",IF($H50&lt;=Assumptions!$B$4+Assumptions!$B$5,"Due soon","Scheduled")))))))))</f>
        <v/>
      </c>
    </row>
    <row r="51" ht="32" customHeight="1">
      <c r="A51" s="19" t="n"/>
      <c r="B51" s="19" t="n"/>
      <c r="C51" s="19" t="n"/>
      <c r="D51" s="44" t="n"/>
      <c r="E51" s="44" t="n"/>
      <c r="F51" s="45" t="n"/>
      <c r="G51" s="22" t="n"/>
      <c r="H51" s="46">
        <f>IFERROR(IF(OR($F51="",$G51=""),"",$F51-$G51),"")</f>
        <v/>
      </c>
      <c r="I51" s="45" t="n"/>
      <c r="J51" s="19" t="n"/>
      <c r="K51" s="19" t="n"/>
      <c r="L51" s="19" t="n"/>
      <c r="M51" s="47">
        <f>IFERROR(IF(OR($D51="",$E51=""),"",$E51-$D51),"")</f>
        <v/>
      </c>
      <c r="N51" s="48">
        <f>IFERROR(IF(OR($D51="",$E51="",$D51=0),"",$E51/$D51-1),"")</f>
        <v/>
      </c>
      <c r="O51" s="13">
        <f>IFERROR(IF($H51="","",$H51-Assumptions!$B$4),"")</f>
        <v/>
      </c>
      <c r="P51" s="19" t="n"/>
      <c r="Q51" s="26">
        <f>IF($A51="","",IF(OR($F51="",$G51=""),"Missing schedule inputs — human check",IF($L51="Canceled","Canceled",IF(AND(OR($L51="Sent",$L51="Confirmed"),$I51=""),"Sent status needs date — human check",IF($I51&lt;&gt;"",IF($I51&lt;=$H51,"Sent on or before target","Sent after target — human check"),IF($L51="Hold","On hold — review schedule",IF($H51&lt;Assumptions!$B$4,"Past target — human check",IF($H51=Assumptions!$B$4,"Target is today — human check",IF($H51&lt;=Assumptions!$B$4+Assumptions!$B$5,"Due soon","Scheduled")))))))))</f>
        <v/>
      </c>
    </row>
    <row r="52" ht="32" customHeight="1">
      <c r="A52" s="19" t="n"/>
      <c r="B52" s="19" t="n"/>
      <c r="C52" s="19" t="n"/>
      <c r="D52" s="44" t="n"/>
      <c r="E52" s="44" t="n"/>
      <c r="F52" s="45" t="n"/>
      <c r="G52" s="22" t="n"/>
      <c r="H52" s="49">
        <f>IFERROR(IF(OR($F52="",$G52=""),"",$F52-$G52),"")</f>
        <v/>
      </c>
      <c r="I52" s="45" t="n"/>
      <c r="J52" s="19" t="n"/>
      <c r="K52" s="19" t="n"/>
      <c r="L52" s="19" t="n"/>
      <c r="M52" s="50">
        <f>IFERROR(IF(OR($D52="",$E52=""),"",$E52-$D52),"")</f>
        <v/>
      </c>
      <c r="N52" s="51">
        <f>IFERROR(IF(OR($D52="",$E52="",$D52=0),"",$E52/$D52-1),"")</f>
        <v/>
      </c>
      <c r="O52" s="15">
        <f>IFERROR(IF($H52="","",$H52-Assumptions!$B$4),"")</f>
        <v/>
      </c>
      <c r="P52" s="19" t="n"/>
      <c r="Q52" s="30">
        <f>IF($A52="","",IF(OR($F52="",$G52=""),"Missing schedule inputs — human check",IF($L52="Canceled","Canceled",IF(AND(OR($L52="Sent",$L52="Confirmed"),$I52=""),"Sent status needs date — human check",IF($I52&lt;&gt;"",IF($I52&lt;=$H52,"Sent on or before target","Sent after target — human check"),IF($L52="Hold","On hold — review schedule",IF($H52&lt;Assumptions!$B$4,"Past target — human check",IF($H52=Assumptions!$B$4,"Target is today — human check",IF($H52&lt;=Assumptions!$B$4+Assumptions!$B$5,"Due soon","Scheduled")))))))))</f>
        <v/>
      </c>
    </row>
    <row r="53" ht="32" customHeight="1">
      <c r="A53" s="19" t="n"/>
      <c r="B53" s="19" t="n"/>
      <c r="C53" s="19" t="n"/>
      <c r="D53" s="44" t="n"/>
      <c r="E53" s="44" t="n"/>
      <c r="F53" s="45" t="n"/>
      <c r="G53" s="22" t="n"/>
      <c r="H53" s="46">
        <f>IFERROR(IF(OR($F53="",$G53=""),"",$F53-$G53),"")</f>
        <v/>
      </c>
      <c r="I53" s="45" t="n"/>
      <c r="J53" s="19" t="n"/>
      <c r="K53" s="19" t="n"/>
      <c r="L53" s="19" t="n"/>
      <c r="M53" s="47">
        <f>IFERROR(IF(OR($D53="",$E53=""),"",$E53-$D53),"")</f>
        <v/>
      </c>
      <c r="N53" s="48">
        <f>IFERROR(IF(OR($D53="",$E53="",$D53=0),"",$E53/$D53-1),"")</f>
        <v/>
      </c>
      <c r="O53" s="13">
        <f>IFERROR(IF($H53="","",$H53-Assumptions!$B$4),"")</f>
        <v/>
      </c>
      <c r="P53" s="19" t="n"/>
      <c r="Q53" s="26">
        <f>IF($A53="","",IF(OR($F53="",$G53=""),"Missing schedule inputs — human check",IF($L53="Canceled","Canceled",IF(AND(OR($L53="Sent",$L53="Confirmed"),$I53=""),"Sent status needs date — human check",IF($I53&lt;&gt;"",IF($I53&lt;=$H53,"Sent on or before target","Sent after target — human check"),IF($L53="Hold","On hold — review schedule",IF($H53&lt;Assumptions!$B$4,"Past target — human check",IF($H53=Assumptions!$B$4,"Target is today — human check",IF($H53&lt;=Assumptions!$B$4+Assumptions!$B$5,"Due soon","Scheduled")))))))))</f>
        <v/>
      </c>
    </row>
    <row r="54" ht="32" customHeight="1">
      <c r="A54" s="19" t="n"/>
      <c r="B54" s="19" t="n"/>
      <c r="C54" s="19" t="n"/>
      <c r="D54" s="44" t="n"/>
      <c r="E54" s="44" t="n"/>
      <c r="F54" s="45" t="n"/>
      <c r="G54" s="22" t="n"/>
      <c r="H54" s="49">
        <f>IFERROR(IF(OR($F54="",$G54=""),"",$F54-$G54),"")</f>
        <v/>
      </c>
      <c r="I54" s="45" t="n"/>
      <c r="J54" s="19" t="n"/>
      <c r="K54" s="19" t="n"/>
      <c r="L54" s="19" t="n"/>
      <c r="M54" s="50">
        <f>IFERROR(IF(OR($D54="",$E54=""),"",$E54-$D54),"")</f>
        <v/>
      </c>
      <c r="N54" s="51">
        <f>IFERROR(IF(OR($D54="",$E54="",$D54=0),"",$E54/$D54-1),"")</f>
        <v/>
      </c>
      <c r="O54" s="15">
        <f>IFERROR(IF($H54="","",$H54-Assumptions!$B$4),"")</f>
        <v/>
      </c>
      <c r="P54" s="19" t="n"/>
      <c r="Q54" s="30">
        <f>IF($A54="","",IF(OR($F54="",$G54=""),"Missing schedule inputs — human check",IF($L54="Canceled","Canceled",IF(AND(OR($L54="Sent",$L54="Confirmed"),$I54=""),"Sent status needs date — human check",IF($I54&lt;&gt;"",IF($I54&lt;=$H54,"Sent on or before target","Sent after target — human check"),IF($L54="Hold","On hold — review schedule",IF($H54&lt;Assumptions!$B$4,"Past target — human check",IF($H54=Assumptions!$B$4,"Target is today — human check",IF($H54&lt;=Assumptions!$B$4+Assumptions!$B$5,"Due soon","Scheduled")))))))))</f>
        <v/>
      </c>
    </row>
    <row r="55" ht="32" customHeight="1">
      <c r="A55" s="19" t="n"/>
      <c r="B55" s="19" t="n"/>
      <c r="C55" s="19" t="n"/>
      <c r="D55" s="44" t="n"/>
      <c r="E55" s="44" t="n"/>
      <c r="F55" s="45" t="n"/>
      <c r="G55" s="22" t="n"/>
      <c r="H55" s="46">
        <f>IFERROR(IF(OR($F55="",$G55=""),"",$F55-$G55),"")</f>
        <v/>
      </c>
      <c r="I55" s="45" t="n"/>
      <c r="J55" s="19" t="n"/>
      <c r="K55" s="19" t="n"/>
      <c r="L55" s="19" t="n"/>
      <c r="M55" s="47">
        <f>IFERROR(IF(OR($D55="",$E55=""),"",$E55-$D55),"")</f>
        <v/>
      </c>
      <c r="N55" s="48">
        <f>IFERROR(IF(OR($D55="",$E55="",$D55=0),"",$E55/$D55-1),"")</f>
        <v/>
      </c>
      <c r="O55" s="13">
        <f>IFERROR(IF($H55="","",$H55-Assumptions!$B$4),"")</f>
        <v/>
      </c>
      <c r="P55" s="19" t="n"/>
      <c r="Q55" s="26">
        <f>IF($A55="","",IF(OR($F55="",$G55=""),"Missing schedule inputs — human check",IF($L55="Canceled","Canceled",IF(AND(OR($L55="Sent",$L55="Confirmed"),$I55=""),"Sent status needs date — human check",IF($I55&lt;&gt;"",IF($I55&lt;=$H55,"Sent on or before target","Sent after target — human check"),IF($L55="Hold","On hold — review schedule",IF($H55&lt;Assumptions!$B$4,"Past target — human check",IF($H55=Assumptions!$B$4,"Target is today — human check",IF($H55&lt;=Assumptions!$B$4+Assumptions!$B$5,"Due soon","Scheduled")))))))))</f>
        <v/>
      </c>
    </row>
    <row r="56" ht="32" customHeight="1">
      <c r="A56" s="19" t="n"/>
      <c r="B56" s="19" t="n"/>
      <c r="C56" s="19" t="n"/>
      <c r="D56" s="44" t="n"/>
      <c r="E56" s="44" t="n"/>
      <c r="F56" s="45" t="n"/>
      <c r="G56" s="22" t="n"/>
      <c r="H56" s="49">
        <f>IFERROR(IF(OR($F56="",$G56=""),"",$F56-$G56),"")</f>
        <v/>
      </c>
      <c r="I56" s="45" t="n"/>
      <c r="J56" s="19" t="n"/>
      <c r="K56" s="19" t="n"/>
      <c r="L56" s="19" t="n"/>
      <c r="M56" s="50">
        <f>IFERROR(IF(OR($D56="",$E56=""),"",$E56-$D56),"")</f>
        <v/>
      </c>
      <c r="N56" s="51">
        <f>IFERROR(IF(OR($D56="",$E56="",$D56=0),"",$E56/$D56-1),"")</f>
        <v/>
      </c>
      <c r="O56" s="15">
        <f>IFERROR(IF($H56="","",$H56-Assumptions!$B$4),"")</f>
        <v/>
      </c>
      <c r="P56" s="19" t="n"/>
      <c r="Q56" s="30">
        <f>IF($A56="","",IF(OR($F56="",$G56=""),"Missing schedule inputs — human check",IF($L56="Canceled","Canceled",IF(AND(OR($L56="Sent",$L56="Confirmed"),$I56=""),"Sent status needs date — human check",IF($I56&lt;&gt;"",IF($I56&lt;=$H56,"Sent on or before target","Sent after target — human check"),IF($L56="Hold","On hold — review schedule",IF($H56&lt;Assumptions!$B$4,"Past target — human check",IF($H56=Assumptions!$B$4,"Target is today — human check",IF($H56&lt;=Assumptions!$B$4+Assumptions!$B$5,"Due soon","Scheduled")))))))))</f>
        <v/>
      </c>
    </row>
    <row r="57" ht="32" customHeight="1">
      <c r="A57" s="19" t="n"/>
      <c r="B57" s="19" t="n"/>
      <c r="C57" s="19" t="n"/>
      <c r="D57" s="44" t="n"/>
      <c r="E57" s="44" t="n"/>
      <c r="F57" s="45" t="n"/>
      <c r="G57" s="22" t="n"/>
      <c r="H57" s="46">
        <f>IFERROR(IF(OR($F57="",$G57=""),"",$F57-$G57),"")</f>
        <v/>
      </c>
      <c r="I57" s="45" t="n"/>
      <c r="J57" s="19" t="n"/>
      <c r="K57" s="19" t="n"/>
      <c r="L57" s="19" t="n"/>
      <c r="M57" s="47">
        <f>IFERROR(IF(OR($D57="",$E57=""),"",$E57-$D57),"")</f>
        <v/>
      </c>
      <c r="N57" s="48">
        <f>IFERROR(IF(OR($D57="",$E57="",$D57=0),"",$E57/$D57-1),"")</f>
        <v/>
      </c>
      <c r="O57" s="13">
        <f>IFERROR(IF($H57="","",$H57-Assumptions!$B$4),"")</f>
        <v/>
      </c>
      <c r="P57" s="19" t="n"/>
      <c r="Q57" s="26">
        <f>IF($A57="","",IF(OR($F57="",$G57=""),"Missing schedule inputs — human check",IF($L57="Canceled","Canceled",IF(AND(OR($L57="Sent",$L57="Confirmed"),$I57=""),"Sent status needs date — human check",IF($I57&lt;&gt;"",IF($I57&lt;=$H57,"Sent on or before target","Sent after target — human check"),IF($L57="Hold","On hold — review schedule",IF($H57&lt;Assumptions!$B$4,"Past target — human check",IF($H57=Assumptions!$B$4,"Target is today — human check",IF($H57&lt;=Assumptions!$B$4+Assumptions!$B$5,"Due soon","Scheduled")))))))))</f>
        <v/>
      </c>
    </row>
    <row r="58" ht="32" customHeight="1">
      <c r="A58" s="19" t="n"/>
      <c r="B58" s="19" t="n"/>
      <c r="C58" s="19" t="n"/>
      <c r="D58" s="44" t="n"/>
      <c r="E58" s="44" t="n"/>
      <c r="F58" s="45" t="n"/>
      <c r="G58" s="22" t="n"/>
      <c r="H58" s="49">
        <f>IFERROR(IF(OR($F58="",$G58=""),"",$F58-$G58),"")</f>
        <v/>
      </c>
      <c r="I58" s="45" t="n"/>
      <c r="J58" s="19" t="n"/>
      <c r="K58" s="19" t="n"/>
      <c r="L58" s="19" t="n"/>
      <c r="M58" s="50">
        <f>IFERROR(IF(OR($D58="",$E58=""),"",$E58-$D58),"")</f>
        <v/>
      </c>
      <c r="N58" s="51">
        <f>IFERROR(IF(OR($D58="",$E58="",$D58=0),"",$E58/$D58-1),"")</f>
        <v/>
      </c>
      <c r="O58" s="15">
        <f>IFERROR(IF($H58="","",$H58-Assumptions!$B$4),"")</f>
        <v/>
      </c>
      <c r="P58" s="19" t="n"/>
      <c r="Q58" s="30">
        <f>IF($A58="","",IF(OR($F58="",$G58=""),"Missing schedule inputs — human check",IF($L58="Canceled","Canceled",IF(AND(OR($L58="Sent",$L58="Confirmed"),$I58=""),"Sent status needs date — human check",IF($I58&lt;&gt;"",IF($I58&lt;=$H58,"Sent on or before target","Sent after target — human check"),IF($L58="Hold","On hold — review schedule",IF($H58&lt;Assumptions!$B$4,"Past target — human check",IF($H58=Assumptions!$B$4,"Target is today — human check",IF($H58&lt;=Assumptions!$B$4+Assumptions!$B$5,"Due soon","Scheduled")))))))))</f>
        <v/>
      </c>
    </row>
    <row r="59" ht="32" customHeight="1">
      <c r="A59" s="19" t="n"/>
      <c r="B59" s="19" t="n"/>
      <c r="C59" s="19" t="n"/>
      <c r="D59" s="44" t="n"/>
      <c r="E59" s="44" t="n"/>
      <c r="F59" s="45" t="n"/>
      <c r="G59" s="22" t="n"/>
      <c r="H59" s="46">
        <f>IFERROR(IF(OR($F59="",$G59=""),"",$F59-$G59),"")</f>
        <v/>
      </c>
      <c r="I59" s="45" t="n"/>
      <c r="J59" s="19" t="n"/>
      <c r="K59" s="19" t="n"/>
      <c r="L59" s="19" t="n"/>
      <c r="M59" s="47">
        <f>IFERROR(IF(OR($D59="",$E59=""),"",$E59-$D59),"")</f>
        <v/>
      </c>
      <c r="N59" s="48">
        <f>IFERROR(IF(OR($D59="",$E59="",$D59=0),"",$E59/$D59-1),"")</f>
        <v/>
      </c>
      <c r="O59" s="13">
        <f>IFERROR(IF($H59="","",$H59-Assumptions!$B$4),"")</f>
        <v/>
      </c>
      <c r="P59" s="19" t="n"/>
      <c r="Q59" s="26">
        <f>IF($A59="","",IF(OR($F59="",$G59=""),"Missing schedule inputs — human check",IF($L59="Canceled","Canceled",IF(AND(OR($L59="Sent",$L59="Confirmed"),$I59=""),"Sent status needs date — human check",IF($I59&lt;&gt;"",IF($I59&lt;=$H59,"Sent on or before target","Sent after target — human check"),IF($L59="Hold","On hold — review schedule",IF($H59&lt;Assumptions!$B$4,"Past target — human check",IF($H59=Assumptions!$B$4,"Target is today — human check",IF($H59&lt;=Assumptions!$B$4+Assumptions!$B$5,"Due soon","Scheduled")))))))))</f>
        <v/>
      </c>
    </row>
    <row r="60" ht="32" customHeight="1">
      <c r="A60" s="19" t="n"/>
      <c r="B60" s="19" t="n"/>
      <c r="C60" s="19" t="n"/>
      <c r="D60" s="44" t="n"/>
      <c r="E60" s="44" t="n"/>
      <c r="F60" s="45" t="n"/>
      <c r="G60" s="22" t="n"/>
      <c r="H60" s="49">
        <f>IFERROR(IF(OR($F60="",$G60=""),"",$F60-$G60),"")</f>
        <v/>
      </c>
      <c r="I60" s="45" t="n"/>
      <c r="J60" s="19" t="n"/>
      <c r="K60" s="19" t="n"/>
      <c r="L60" s="19" t="n"/>
      <c r="M60" s="50">
        <f>IFERROR(IF(OR($D60="",$E60=""),"",$E60-$D60),"")</f>
        <v/>
      </c>
      <c r="N60" s="51">
        <f>IFERROR(IF(OR($D60="",$E60="",$D60=0),"",$E60/$D60-1),"")</f>
        <v/>
      </c>
      <c r="O60" s="15">
        <f>IFERROR(IF($H60="","",$H60-Assumptions!$B$4),"")</f>
        <v/>
      </c>
      <c r="P60" s="19" t="n"/>
      <c r="Q60" s="30">
        <f>IF($A60="","",IF(OR($F60="",$G60=""),"Missing schedule inputs — human check",IF($L60="Canceled","Canceled",IF(AND(OR($L60="Sent",$L60="Confirmed"),$I60=""),"Sent status needs date — human check",IF($I60&lt;&gt;"",IF($I60&lt;=$H60,"Sent on or before target","Sent after target — human check"),IF($L60="Hold","On hold — review schedule",IF($H60&lt;Assumptions!$B$4,"Past target — human check",IF($H60=Assumptions!$B$4,"Target is today — human check",IF($H60&lt;=Assumptions!$B$4+Assumptions!$B$5,"Due soon","Scheduled")))))))))</f>
        <v/>
      </c>
    </row>
    <row r="61" ht="32" customHeight="1">
      <c r="A61" s="19" t="n"/>
      <c r="B61" s="19" t="n"/>
      <c r="C61" s="19" t="n"/>
      <c r="D61" s="44" t="n"/>
      <c r="E61" s="44" t="n"/>
      <c r="F61" s="45" t="n"/>
      <c r="G61" s="22" t="n"/>
      <c r="H61" s="46">
        <f>IFERROR(IF(OR($F61="",$G61=""),"",$F61-$G61),"")</f>
        <v/>
      </c>
      <c r="I61" s="45" t="n"/>
      <c r="J61" s="19" t="n"/>
      <c r="K61" s="19" t="n"/>
      <c r="L61" s="19" t="n"/>
      <c r="M61" s="47">
        <f>IFERROR(IF(OR($D61="",$E61=""),"",$E61-$D61),"")</f>
        <v/>
      </c>
      <c r="N61" s="48">
        <f>IFERROR(IF(OR($D61="",$E61="",$D61=0),"",$E61/$D61-1),"")</f>
        <v/>
      </c>
      <c r="O61" s="13">
        <f>IFERROR(IF($H61="","",$H61-Assumptions!$B$4),"")</f>
        <v/>
      </c>
      <c r="P61" s="19" t="n"/>
      <c r="Q61" s="26">
        <f>IF($A61="","",IF(OR($F61="",$G61=""),"Missing schedule inputs — human check",IF($L61="Canceled","Canceled",IF(AND(OR($L61="Sent",$L61="Confirmed"),$I61=""),"Sent status needs date — human check",IF($I61&lt;&gt;"",IF($I61&lt;=$H61,"Sent on or before target","Sent after target — human check"),IF($L61="Hold","On hold — review schedule",IF($H61&lt;Assumptions!$B$4,"Past target — human check",IF($H61=Assumptions!$B$4,"Target is today — human check",IF($H61&lt;=Assumptions!$B$4+Assumptions!$B$5,"Due soon","Scheduled")))))))))</f>
        <v/>
      </c>
    </row>
    <row r="62" ht="32" customHeight="1">
      <c r="A62" s="19" t="n"/>
      <c r="B62" s="19" t="n"/>
      <c r="C62" s="19" t="n"/>
      <c r="D62" s="44" t="n"/>
      <c r="E62" s="44" t="n"/>
      <c r="F62" s="45" t="n"/>
      <c r="G62" s="22" t="n"/>
      <c r="H62" s="49">
        <f>IFERROR(IF(OR($F62="",$G62=""),"",$F62-$G62),"")</f>
        <v/>
      </c>
      <c r="I62" s="45" t="n"/>
      <c r="J62" s="19" t="n"/>
      <c r="K62" s="19" t="n"/>
      <c r="L62" s="19" t="n"/>
      <c r="M62" s="50">
        <f>IFERROR(IF(OR($D62="",$E62=""),"",$E62-$D62),"")</f>
        <v/>
      </c>
      <c r="N62" s="51">
        <f>IFERROR(IF(OR($D62="",$E62="",$D62=0),"",$E62/$D62-1),"")</f>
        <v/>
      </c>
      <c r="O62" s="15">
        <f>IFERROR(IF($H62="","",$H62-Assumptions!$B$4),"")</f>
        <v/>
      </c>
      <c r="P62" s="19" t="n"/>
      <c r="Q62" s="30">
        <f>IF($A62="","",IF(OR($F62="",$G62=""),"Missing schedule inputs — human check",IF($L62="Canceled","Canceled",IF(AND(OR($L62="Sent",$L62="Confirmed"),$I62=""),"Sent status needs date — human check",IF($I62&lt;&gt;"",IF($I62&lt;=$H62,"Sent on or before target","Sent after target — human check"),IF($L62="Hold","On hold — review schedule",IF($H62&lt;Assumptions!$B$4,"Past target — human check",IF($H62=Assumptions!$B$4,"Target is today — human check",IF($H62&lt;=Assumptions!$B$4+Assumptions!$B$5,"Due soon","Scheduled")))))))))</f>
        <v/>
      </c>
    </row>
    <row r="63" ht="32" customHeight="1">
      <c r="A63" s="19" t="n"/>
      <c r="B63" s="19" t="n"/>
      <c r="C63" s="19" t="n"/>
      <c r="D63" s="44" t="n"/>
      <c r="E63" s="44" t="n"/>
      <c r="F63" s="45" t="n"/>
      <c r="G63" s="22" t="n"/>
      <c r="H63" s="46">
        <f>IFERROR(IF(OR($F63="",$G63=""),"",$F63-$G63),"")</f>
        <v/>
      </c>
      <c r="I63" s="45" t="n"/>
      <c r="J63" s="19" t="n"/>
      <c r="K63" s="19" t="n"/>
      <c r="L63" s="19" t="n"/>
      <c r="M63" s="47">
        <f>IFERROR(IF(OR($D63="",$E63=""),"",$E63-$D63),"")</f>
        <v/>
      </c>
      <c r="N63" s="48">
        <f>IFERROR(IF(OR($D63="",$E63="",$D63=0),"",$E63/$D63-1),"")</f>
        <v/>
      </c>
      <c r="O63" s="13">
        <f>IFERROR(IF($H63="","",$H63-Assumptions!$B$4),"")</f>
        <v/>
      </c>
      <c r="P63" s="19" t="n"/>
      <c r="Q63" s="26">
        <f>IF($A63="","",IF(OR($F63="",$G63=""),"Missing schedule inputs — human check",IF($L63="Canceled","Canceled",IF(AND(OR($L63="Sent",$L63="Confirmed"),$I63=""),"Sent status needs date — human check",IF($I63&lt;&gt;"",IF($I63&lt;=$H63,"Sent on or before target","Sent after target — human check"),IF($L63="Hold","On hold — review schedule",IF($H63&lt;Assumptions!$B$4,"Past target — human check",IF($H63=Assumptions!$B$4,"Target is today — human check",IF($H63&lt;=Assumptions!$B$4+Assumptions!$B$5,"Due soon","Scheduled")))))))))</f>
        <v/>
      </c>
    </row>
    <row r="64" ht="32" customHeight="1">
      <c r="A64" s="19" t="n"/>
      <c r="B64" s="19" t="n"/>
      <c r="C64" s="19" t="n"/>
      <c r="D64" s="44" t="n"/>
      <c r="E64" s="44" t="n"/>
      <c r="F64" s="45" t="n"/>
      <c r="G64" s="22" t="n"/>
      <c r="H64" s="49">
        <f>IFERROR(IF(OR($F64="",$G64=""),"",$F64-$G64),"")</f>
        <v/>
      </c>
      <c r="I64" s="45" t="n"/>
      <c r="J64" s="19" t="n"/>
      <c r="K64" s="19" t="n"/>
      <c r="L64" s="19" t="n"/>
      <c r="M64" s="50">
        <f>IFERROR(IF(OR($D64="",$E64=""),"",$E64-$D64),"")</f>
        <v/>
      </c>
      <c r="N64" s="51">
        <f>IFERROR(IF(OR($D64="",$E64="",$D64=0),"",$E64/$D64-1),"")</f>
        <v/>
      </c>
      <c r="O64" s="15">
        <f>IFERROR(IF($H64="","",$H64-Assumptions!$B$4),"")</f>
        <v/>
      </c>
      <c r="P64" s="19" t="n"/>
      <c r="Q64" s="30">
        <f>IF($A64="","",IF(OR($F64="",$G64=""),"Missing schedule inputs — human check",IF($L64="Canceled","Canceled",IF(AND(OR($L64="Sent",$L64="Confirmed"),$I64=""),"Sent status needs date — human check",IF($I64&lt;&gt;"",IF($I64&lt;=$H64,"Sent on or before target","Sent after target — human check"),IF($L64="Hold","On hold — review schedule",IF($H64&lt;Assumptions!$B$4,"Past target — human check",IF($H64=Assumptions!$B$4,"Target is today — human check",IF($H64&lt;=Assumptions!$B$4+Assumptions!$B$5,"Due soon","Scheduled")))))))))</f>
        <v/>
      </c>
    </row>
    <row r="65" ht="32" customHeight="1">
      <c r="A65" s="19" t="n"/>
      <c r="B65" s="19" t="n"/>
      <c r="C65" s="19" t="n"/>
      <c r="D65" s="44" t="n"/>
      <c r="E65" s="44" t="n"/>
      <c r="F65" s="45" t="n"/>
      <c r="G65" s="22" t="n"/>
      <c r="H65" s="46">
        <f>IFERROR(IF(OR($F65="",$G65=""),"",$F65-$G65),"")</f>
        <v/>
      </c>
      <c r="I65" s="45" t="n"/>
      <c r="J65" s="19" t="n"/>
      <c r="K65" s="19" t="n"/>
      <c r="L65" s="19" t="n"/>
      <c r="M65" s="47">
        <f>IFERROR(IF(OR($D65="",$E65=""),"",$E65-$D65),"")</f>
        <v/>
      </c>
      <c r="N65" s="48">
        <f>IFERROR(IF(OR($D65="",$E65="",$D65=0),"",$E65/$D65-1),"")</f>
        <v/>
      </c>
      <c r="O65" s="13">
        <f>IFERROR(IF($H65="","",$H65-Assumptions!$B$4),"")</f>
        <v/>
      </c>
      <c r="P65" s="19" t="n"/>
      <c r="Q65" s="26">
        <f>IF($A65="","",IF(OR($F65="",$G65=""),"Missing schedule inputs — human check",IF($L65="Canceled","Canceled",IF(AND(OR($L65="Sent",$L65="Confirmed"),$I65=""),"Sent status needs date — human check",IF($I65&lt;&gt;"",IF($I65&lt;=$H65,"Sent on or before target","Sent after target — human check"),IF($L65="Hold","On hold — review schedule",IF($H65&lt;Assumptions!$B$4,"Past target — human check",IF($H65=Assumptions!$B$4,"Target is today — human check",IF($H65&lt;=Assumptions!$B$4+Assumptions!$B$5,"Due soon","Scheduled")))))))))</f>
        <v/>
      </c>
    </row>
    <row r="66" ht="32" customHeight="1">
      <c r="A66" s="19" t="n"/>
      <c r="B66" s="19" t="n"/>
      <c r="C66" s="19" t="n"/>
      <c r="D66" s="44" t="n"/>
      <c r="E66" s="44" t="n"/>
      <c r="F66" s="45" t="n"/>
      <c r="G66" s="22" t="n"/>
      <c r="H66" s="49">
        <f>IFERROR(IF(OR($F66="",$G66=""),"",$F66-$G66),"")</f>
        <v/>
      </c>
      <c r="I66" s="45" t="n"/>
      <c r="J66" s="19" t="n"/>
      <c r="K66" s="19" t="n"/>
      <c r="L66" s="19" t="n"/>
      <c r="M66" s="50">
        <f>IFERROR(IF(OR($D66="",$E66=""),"",$E66-$D66),"")</f>
        <v/>
      </c>
      <c r="N66" s="51">
        <f>IFERROR(IF(OR($D66="",$E66="",$D66=0),"",$E66/$D66-1),"")</f>
        <v/>
      </c>
      <c r="O66" s="15">
        <f>IFERROR(IF($H66="","",$H66-Assumptions!$B$4),"")</f>
        <v/>
      </c>
      <c r="P66" s="19" t="n"/>
      <c r="Q66" s="30">
        <f>IF($A66="","",IF(OR($F66="",$G66=""),"Missing schedule inputs — human check",IF($L66="Canceled","Canceled",IF(AND(OR($L66="Sent",$L66="Confirmed"),$I66=""),"Sent status needs date — human check",IF($I66&lt;&gt;"",IF($I66&lt;=$H66,"Sent on or before target","Sent after target — human check"),IF($L66="Hold","On hold — review schedule",IF($H66&lt;Assumptions!$B$4,"Past target — human check",IF($H66=Assumptions!$B$4,"Target is today — human check",IF($H66&lt;=Assumptions!$B$4+Assumptions!$B$5,"Due soon","Scheduled")))))))))</f>
        <v/>
      </c>
    </row>
    <row r="67" ht="32" customHeight="1">
      <c r="A67" s="19" t="n"/>
      <c r="B67" s="19" t="n"/>
      <c r="C67" s="19" t="n"/>
      <c r="D67" s="44" t="n"/>
      <c r="E67" s="44" t="n"/>
      <c r="F67" s="45" t="n"/>
      <c r="G67" s="22" t="n"/>
      <c r="H67" s="46">
        <f>IFERROR(IF(OR($F67="",$G67=""),"",$F67-$G67),"")</f>
        <v/>
      </c>
      <c r="I67" s="45" t="n"/>
      <c r="J67" s="19" t="n"/>
      <c r="K67" s="19" t="n"/>
      <c r="L67" s="19" t="n"/>
      <c r="M67" s="47">
        <f>IFERROR(IF(OR($D67="",$E67=""),"",$E67-$D67),"")</f>
        <v/>
      </c>
      <c r="N67" s="48">
        <f>IFERROR(IF(OR($D67="",$E67="",$D67=0),"",$E67/$D67-1),"")</f>
        <v/>
      </c>
      <c r="O67" s="13">
        <f>IFERROR(IF($H67="","",$H67-Assumptions!$B$4),"")</f>
        <v/>
      </c>
      <c r="P67" s="19" t="n"/>
      <c r="Q67" s="26">
        <f>IF($A67="","",IF(OR($F67="",$G67=""),"Missing schedule inputs — human check",IF($L67="Canceled","Canceled",IF(AND(OR($L67="Sent",$L67="Confirmed"),$I67=""),"Sent status needs date — human check",IF($I67&lt;&gt;"",IF($I67&lt;=$H67,"Sent on or before target","Sent after target — human check"),IF($L67="Hold","On hold — review schedule",IF($H67&lt;Assumptions!$B$4,"Past target — human check",IF($H67=Assumptions!$B$4,"Target is today — human check",IF($H67&lt;=Assumptions!$B$4+Assumptions!$B$5,"Due soon","Scheduled")))))))))</f>
        <v/>
      </c>
    </row>
    <row r="68" ht="32" customHeight="1">
      <c r="A68" s="19" t="n"/>
      <c r="B68" s="19" t="n"/>
      <c r="C68" s="19" t="n"/>
      <c r="D68" s="44" t="n"/>
      <c r="E68" s="44" t="n"/>
      <c r="F68" s="45" t="n"/>
      <c r="G68" s="22" t="n"/>
      <c r="H68" s="49">
        <f>IFERROR(IF(OR($F68="",$G68=""),"",$F68-$G68),"")</f>
        <v/>
      </c>
      <c r="I68" s="45" t="n"/>
      <c r="J68" s="19" t="n"/>
      <c r="K68" s="19" t="n"/>
      <c r="L68" s="19" t="n"/>
      <c r="M68" s="50">
        <f>IFERROR(IF(OR($D68="",$E68=""),"",$E68-$D68),"")</f>
        <v/>
      </c>
      <c r="N68" s="51">
        <f>IFERROR(IF(OR($D68="",$E68="",$D68=0),"",$E68/$D68-1),"")</f>
        <v/>
      </c>
      <c r="O68" s="15">
        <f>IFERROR(IF($H68="","",$H68-Assumptions!$B$4),"")</f>
        <v/>
      </c>
      <c r="P68" s="19" t="n"/>
      <c r="Q68" s="30">
        <f>IF($A68="","",IF(OR($F68="",$G68=""),"Missing schedule inputs — human check",IF($L68="Canceled","Canceled",IF(AND(OR($L68="Sent",$L68="Confirmed"),$I68=""),"Sent status needs date — human check",IF($I68&lt;&gt;"",IF($I68&lt;=$H68,"Sent on or before target","Sent after target — human check"),IF($L68="Hold","On hold — review schedule",IF($H68&lt;Assumptions!$B$4,"Past target — human check",IF($H68=Assumptions!$B$4,"Target is today — human check",IF($H68&lt;=Assumptions!$B$4+Assumptions!$B$5,"Due soon","Scheduled")))))))))</f>
        <v/>
      </c>
    </row>
    <row r="69" ht="32" customHeight="1">
      <c r="A69" s="19" t="n"/>
      <c r="B69" s="19" t="n"/>
      <c r="C69" s="19" t="n"/>
      <c r="D69" s="44" t="n"/>
      <c r="E69" s="44" t="n"/>
      <c r="F69" s="45" t="n"/>
      <c r="G69" s="22" t="n"/>
      <c r="H69" s="46">
        <f>IFERROR(IF(OR($F69="",$G69=""),"",$F69-$G69),"")</f>
        <v/>
      </c>
      <c r="I69" s="45" t="n"/>
      <c r="J69" s="19" t="n"/>
      <c r="K69" s="19" t="n"/>
      <c r="L69" s="19" t="n"/>
      <c r="M69" s="47">
        <f>IFERROR(IF(OR($D69="",$E69=""),"",$E69-$D69),"")</f>
        <v/>
      </c>
      <c r="N69" s="48">
        <f>IFERROR(IF(OR($D69="",$E69="",$D69=0),"",$E69/$D69-1),"")</f>
        <v/>
      </c>
      <c r="O69" s="13">
        <f>IFERROR(IF($H69="","",$H69-Assumptions!$B$4),"")</f>
        <v/>
      </c>
      <c r="P69" s="19" t="n"/>
      <c r="Q69" s="26">
        <f>IF($A69="","",IF(OR($F69="",$G69=""),"Missing schedule inputs — human check",IF($L69="Canceled","Canceled",IF(AND(OR($L69="Sent",$L69="Confirmed"),$I69=""),"Sent status needs date — human check",IF($I69&lt;&gt;"",IF($I69&lt;=$H69,"Sent on or before target","Sent after target — human check"),IF($L69="Hold","On hold — review schedule",IF($H69&lt;Assumptions!$B$4,"Past target — human check",IF($H69=Assumptions!$B$4,"Target is today — human check",IF($H69&lt;=Assumptions!$B$4+Assumptions!$B$5,"Due soon","Scheduled")))))))))</f>
        <v/>
      </c>
    </row>
    <row r="70" ht="32" customHeight="1">
      <c r="A70" s="19" t="n"/>
      <c r="B70" s="19" t="n"/>
      <c r="C70" s="19" t="n"/>
      <c r="D70" s="44" t="n"/>
      <c r="E70" s="44" t="n"/>
      <c r="F70" s="45" t="n"/>
      <c r="G70" s="22" t="n"/>
      <c r="H70" s="49">
        <f>IFERROR(IF(OR($F70="",$G70=""),"",$F70-$G70),"")</f>
        <v/>
      </c>
      <c r="I70" s="45" t="n"/>
      <c r="J70" s="19" t="n"/>
      <c r="K70" s="19" t="n"/>
      <c r="L70" s="19" t="n"/>
      <c r="M70" s="50">
        <f>IFERROR(IF(OR($D70="",$E70=""),"",$E70-$D70),"")</f>
        <v/>
      </c>
      <c r="N70" s="51">
        <f>IFERROR(IF(OR($D70="",$E70="",$D70=0),"",$E70/$D70-1),"")</f>
        <v/>
      </c>
      <c r="O70" s="15">
        <f>IFERROR(IF($H70="","",$H70-Assumptions!$B$4),"")</f>
        <v/>
      </c>
      <c r="P70" s="19" t="n"/>
      <c r="Q70" s="30">
        <f>IF($A70="","",IF(OR($F70="",$G70=""),"Missing schedule inputs — human check",IF($L70="Canceled","Canceled",IF(AND(OR($L70="Sent",$L70="Confirmed"),$I70=""),"Sent status needs date — human check",IF($I70&lt;&gt;"",IF($I70&lt;=$H70,"Sent on or before target","Sent after target — human check"),IF($L70="Hold","On hold — review schedule",IF($H70&lt;Assumptions!$B$4,"Past target — human check",IF($H70=Assumptions!$B$4,"Target is today — human check",IF($H70&lt;=Assumptions!$B$4+Assumptions!$B$5,"Due soon","Scheduled")))))))))</f>
        <v/>
      </c>
    </row>
    <row r="71" ht="32" customHeight="1">
      <c r="A71" s="19" t="n"/>
      <c r="B71" s="19" t="n"/>
      <c r="C71" s="19" t="n"/>
      <c r="D71" s="44" t="n"/>
      <c r="E71" s="44" t="n"/>
      <c r="F71" s="45" t="n"/>
      <c r="G71" s="22" t="n"/>
      <c r="H71" s="46">
        <f>IFERROR(IF(OR($F71="",$G71=""),"",$F71-$G71),"")</f>
        <v/>
      </c>
      <c r="I71" s="45" t="n"/>
      <c r="J71" s="19" t="n"/>
      <c r="K71" s="19" t="n"/>
      <c r="L71" s="19" t="n"/>
      <c r="M71" s="47">
        <f>IFERROR(IF(OR($D71="",$E71=""),"",$E71-$D71),"")</f>
        <v/>
      </c>
      <c r="N71" s="48">
        <f>IFERROR(IF(OR($D71="",$E71="",$D71=0),"",$E71/$D71-1),"")</f>
        <v/>
      </c>
      <c r="O71" s="13">
        <f>IFERROR(IF($H71="","",$H71-Assumptions!$B$4),"")</f>
        <v/>
      </c>
      <c r="P71" s="19" t="n"/>
      <c r="Q71" s="26">
        <f>IF($A71="","",IF(OR($F71="",$G71=""),"Missing schedule inputs — human check",IF($L71="Canceled","Canceled",IF(AND(OR($L71="Sent",$L71="Confirmed"),$I71=""),"Sent status needs date — human check",IF($I71&lt;&gt;"",IF($I71&lt;=$H71,"Sent on or before target","Sent after target — human check"),IF($L71="Hold","On hold — review schedule",IF($H71&lt;Assumptions!$B$4,"Past target — human check",IF($H71=Assumptions!$B$4,"Target is today — human check",IF($H71&lt;=Assumptions!$B$4+Assumptions!$B$5,"Due soon","Scheduled")))))))))</f>
        <v/>
      </c>
    </row>
    <row r="72" ht="32" customHeight="1">
      <c r="A72" s="19" t="n"/>
      <c r="B72" s="19" t="n"/>
      <c r="C72" s="19" t="n"/>
      <c r="D72" s="44" t="n"/>
      <c r="E72" s="44" t="n"/>
      <c r="F72" s="45" t="n"/>
      <c r="G72" s="22" t="n"/>
      <c r="H72" s="49">
        <f>IFERROR(IF(OR($F72="",$G72=""),"",$F72-$G72),"")</f>
        <v/>
      </c>
      <c r="I72" s="45" t="n"/>
      <c r="J72" s="19" t="n"/>
      <c r="K72" s="19" t="n"/>
      <c r="L72" s="19" t="n"/>
      <c r="M72" s="50">
        <f>IFERROR(IF(OR($D72="",$E72=""),"",$E72-$D72),"")</f>
        <v/>
      </c>
      <c r="N72" s="51">
        <f>IFERROR(IF(OR($D72="",$E72="",$D72=0),"",$E72/$D72-1),"")</f>
        <v/>
      </c>
      <c r="O72" s="15">
        <f>IFERROR(IF($H72="","",$H72-Assumptions!$B$4),"")</f>
        <v/>
      </c>
      <c r="P72" s="19" t="n"/>
      <c r="Q72" s="30">
        <f>IF($A72="","",IF(OR($F72="",$G72=""),"Missing schedule inputs — human check",IF($L72="Canceled","Canceled",IF(AND(OR($L72="Sent",$L72="Confirmed"),$I72=""),"Sent status needs date — human check",IF($I72&lt;&gt;"",IF($I72&lt;=$H72,"Sent on or before target","Sent after target — human check"),IF($L72="Hold","On hold — review schedule",IF($H72&lt;Assumptions!$B$4,"Past target — human check",IF($H72=Assumptions!$B$4,"Target is today — human check",IF($H72&lt;=Assumptions!$B$4+Assumptions!$B$5,"Due soon","Scheduled")))))))))</f>
        <v/>
      </c>
    </row>
    <row r="73" ht="32" customHeight="1">
      <c r="A73" s="19" t="n"/>
      <c r="B73" s="19" t="n"/>
      <c r="C73" s="19" t="n"/>
      <c r="D73" s="44" t="n"/>
      <c r="E73" s="44" t="n"/>
      <c r="F73" s="45" t="n"/>
      <c r="G73" s="22" t="n"/>
      <c r="H73" s="46">
        <f>IFERROR(IF(OR($F73="",$G73=""),"",$F73-$G73),"")</f>
        <v/>
      </c>
      <c r="I73" s="45" t="n"/>
      <c r="J73" s="19" t="n"/>
      <c r="K73" s="19" t="n"/>
      <c r="L73" s="19" t="n"/>
      <c r="M73" s="47">
        <f>IFERROR(IF(OR($D73="",$E73=""),"",$E73-$D73),"")</f>
        <v/>
      </c>
      <c r="N73" s="48">
        <f>IFERROR(IF(OR($D73="",$E73="",$D73=0),"",$E73/$D73-1),"")</f>
        <v/>
      </c>
      <c r="O73" s="13">
        <f>IFERROR(IF($H73="","",$H73-Assumptions!$B$4),"")</f>
        <v/>
      </c>
      <c r="P73" s="19" t="n"/>
      <c r="Q73" s="26">
        <f>IF($A73="","",IF(OR($F73="",$G73=""),"Missing schedule inputs — human check",IF($L73="Canceled","Canceled",IF(AND(OR($L73="Sent",$L73="Confirmed"),$I73=""),"Sent status needs date — human check",IF($I73&lt;&gt;"",IF($I73&lt;=$H73,"Sent on or before target","Sent after target — human check"),IF($L73="Hold","On hold — review schedule",IF($H73&lt;Assumptions!$B$4,"Past target — human check",IF($H73=Assumptions!$B$4,"Target is today — human check",IF($H73&lt;=Assumptions!$B$4+Assumptions!$B$5,"Due soon","Scheduled")))))))))</f>
        <v/>
      </c>
    </row>
    <row r="74" ht="32" customHeight="1">
      <c r="A74" s="19" t="n"/>
      <c r="B74" s="19" t="n"/>
      <c r="C74" s="19" t="n"/>
      <c r="D74" s="44" t="n"/>
      <c r="E74" s="44" t="n"/>
      <c r="F74" s="45" t="n"/>
      <c r="G74" s="22" t="n"/>
      <c r="H74" s="49">
        <f>IFERROR(IF(OR($F74="",$G74=""),"",$F74-$G74),"")</f>
        <v/>
      </c>
      <c r="I74" s="45" t="n"/>
      <c r="J74" s="19" t="n"/>
      <c r="K74" s="19" t="n"/>
      <c r="L74" s="19" t="n"/>
      <c r="M74" s="50">
        <f>IFERROR(IF(OR($D74="",$E74=""),"",$E74-$D74),"")</f>
        <v/>
      </c>
      <c r="N74" s="51">
        <f>IFERROR(IF(OR($D74="",$E74="",$D74=0),"",$E74/$D74-1),"")</f>
        <v/>
      </c>
      <c r="O74" s="15">
        <f>IFERROR(IF($H74="","",$H74-Assumptions!$B$4),"")</f>
        <v/>
      </c>
      <c r="P74" s="19" t="n"/>
      <c r="Q74" s="30">
        <f>IF($A74="","",IF(OR($F74="",$G74=""),"Missing schedule inputs — human check",IF($L74="Canceled","Canceled",IF(AND(OR($L74="Sent",$L74="Confirmed"),$I74=""),"Sent status needs date — human check",IF($I74&lt;&gt;"",IF($I74&lt;=$H74,"Sent on or before target","Sent after target — human check"),IF($L74="Hold","On hold — review schedule",IF($H74&lt;Assumptions!$B$4,"Past target — human check",IF($H74=Assumptions!$B$4,"Target is today — human check",IF($H74&lt;=Assumptions!$B$4+Assumptions!$B$5,"Due soon","Scheduled")))))))))</f>
        <v/>
      </c>
    </row>
    <row r="75" ht="32" customHeight="1">
      <c r="A75" s="19" t="n"/>
      <c r="B75" s="19" t="n"/>
      <c r="C75" s="19" t="n"/>
      <c r="D75" s="44" t="n"/>
      <c r="E75" s="44" t="n"/>
      <c r="F75" s="45" t="n"/>
      <c r="G75" s="22" t="n"/>
      <c r="H75" s="46">
        <f>IFERROR(IF(OR($F75="",$G75=""),"",$F75-$G75),"")</f>
        <v/>
      </c>
      <c r="I75" s="45" t="n"/>
      <c r="J75" s="19" t="n"/>
      <c r="K75" s="19" t="n"/>
      <c r="L75" s="19" t="n"/>
      <c r="M75" s="47">
        <f>IFERROR(IF(OR($D75="",$E75=""),"",$E75-$D75),"")</f>
        <v/>
      </c>
      <c r="N75" s="48">
        <f>IFERROR(IF(OR($D75="",$E75="",$D75=0),"",$E75/$D75-1),"")</f>
        <v/>
      </c>
      <c r="O75" s="13">
        <f>IFERROR(IF($H75="","",$H75-Assumptions!$B$4),"")</f>
        <v/>
      </c>
      <c r="P75" s="19" t="n"/>
      <c r="Q75" s="26">
        <f>IF($A75="","",IF(OR($F75="",$G75=""),"Missing schedule inputs — human check",IF($L75="Canceled","Canceled",IF(AND(OR($L75="Sent",$L75="Confirmed"),$I75=""),"Sent status needs date — human check",IF($I75&lt;&gt;"",IF($I75&lt;=$H75,"Sent on or before target","Sent after target — human check"),IF($L75="Hold","On hold — review schedule",IF($H75&lt;Assumptions!$B$4,"Past target — human check",IF($H75=Assumptions!$B$4,"Target is today — human check",IF($H75&lt;=Assumptions!$B$4+Assumptions!$B$5,"Due soon","Scheduled")))))))))</f>
        <v/>
      </c>
    </row>
    <row r="76" ht="32" customHeight="1">
      <c r="A76" s="19" t="n"/>
      <c r="B76" s="19" t="n"/>
      <c r="C76" s="19" t="n"/>
      <c r="D76" s="44" t="n"/>
      <c r="E76" s="44" t="n"/>
      <c r="F76" s="45" t="n"/>
      <c r="G76" s="22" t="n"/>
      <c r="H76" s="49">
        <f>IFERROR(IF(OR($F76="",$G76=""),"",$F76-$G76),"")</f>
        <v/>
      </c>
      <c r="I76" s="45" t="n"/>
      <c r="J76" s="19" t="n"/>
      <c r="K76" s="19" t="n"/>
      <c r="L76" s="19" t="n"/>
      <c r="M76" s="50">
        <f>IFERROR(IF(OR($D76="",$E76=""),"",$E76-$D76),"")</f>
        <v/>
      </c>
      <c r="N76" s="51">
        <f>IFERROR(IF(OR($D76="",$E76="",$D76=0),"",$E76/$D76-1),"")</f>
        <v/>
      </c>
      <c r="O76" s="15">
        <f>IFERROR(IF($H76="","",$H76-Assumptions!$B$4),"")</f>
        <v/>
      </c>
      <c r="P76" s="19" t="n"/>
      <c r="Q76" s="30">
        <f>IF($A76="","",IF(OR($F76="",$G76=""),"Missing schedule inputs — human check",IF($L76="Canceled","Canceled",IF(AND(OR($L76="Sent",$L76="Confirmed"),$I76=""),"Sent status needs date — human check",IF($I76&lt;&gt;"",IF($I76&lt;=$H76,"Sent on or before target","Sent after target — human check"),IF($L76="Hold","On hold — review schedule",IF($H76&lt;Assumptions!$B$4,"Past target — human check",IF($H76=Assumptions!$B$4,"Target is today — human check",IF($H76&lt;=Assumptions!$B$4+Assumptions!$B$5,"Due soon","Scheduled")))))))))</f>
        <v/>
      </c>
    </row>
    <row r="77" ht="32" customHeight="1">
      <c r="A77" s="19" t="n"/>
      <c r="B77" s="19" t="n"/>
      <c r="C77" s="19" t="n"/>
      <c r="D77" s="44" t="n"/>
      <c r="E77" s="44" t="n"/>
      <c r="F77" s="45" t="n"/>
      <c r="G77" s="22" t="n"/>
      <c r="H77" s="46">
        <f>IFERROR(IF(OR($F77="",$G77=""),"",$F77-$G77),"")</f>
        <v/>
      </c>
      <c r="I77" s="45" t="n"/>
      <c r="J77" s="19" t="n"/>
      <c r="K77" s="19" t="n"/>
      <c r="L77" s="19" t="n"/>
      <c r="M77" s="47">
        <f>IFERROR(IF(OR($D77="",$E77=""),"",$E77-$D77),"")</f>
        <v/>
      </c>
      <c r="N77" s="48">
        <f>IFERROR(IF(OR($D77="",$E77="",$D77=0),"",$E77/$D77-1),"")</f>
        <v/>
      </c>
      <c r="O77" s="13">
        <f>IFERROR(IF($H77="","",$H77-Assumptions!$B$4),"")</f>
        <v/>
      </c>
      <c r="P77" s="19" t="n"/>
      <c r="Q77" s="26">
        <f>IF($A77="","",IF(OR($F77="",$G77=""),"Missing schedule inputs — human check",IF($L77="Canceled","Canceled",IF(AND(OR($L77="Sent",$L77="Confirmed"),$I77=""),"Sent status needs date — human check",IF($I77&lt;&gt;"",IF($I77&lt;=$H77,"Sent on or before target","Sent after target — human check"),IF($L77="Hold","On hold — review schedule",IF($H77&lt;Assumptions!$B$4,"Past target — human check",IF($H77=Assumptions!$B$4,"Target is today — human check",IF($H77&lt;=Assumptions!$B$4+Assumptions!$B$5,"Due soon","Scheduled")))))))))</f>
        <v/>
      </c>
    </row>
    <row r="78" ht="32" customHeight="1">
      <c r="A78" s="19" t="n"/>
      <c r="B78" s="19" t="n"/>
      <c r="C78" s="19" t="n"/>
      <c r="D78" s="44" t="n"/>
      <c r="E78" s="44" t="n"/>
      <c r="F78" s="45" t="n"/>
      <c r="G78" s="22" t="n"/>
      <c r="H78" s="49">
        <f>IFERROR(IF(OR($F78="",$G78=""),"",$F78-$G78),"")</f>
        <v/>
      </c>
      <c r="I78" s="45" t="n"/>
      <c r="J78" s="19" t="n"/>
      <c r="K78" s="19" t="n"/>
      <c r="L78" s="19" t="n"/>
      <c r="M78" s="50">
        <f>IFERROR(IF(OR($D78="",$E78=""),"",$E78-$D78),"")</f>
        <v/>
      </c>
      <c r="N78" s="51">
        <f>IFERROR(IF(OR($D78="",$E78="",$D78=0),"",$E78/$D78-1),"")</f>
        <v/>
      </c>
      <c r="O78" s="15">
        <f>IFERROR(IF($H78="","",$H78-Assumptions!$B$4),"")</f>
        <v/>
      </c>
      <c r="P78" s="19" t="n"/>
      <c r="Q78" s="30">
        <f>IF($A78="","",IF(OR($F78="",$G78=""),"Missing schedule inputs — human check",IF($L78="Canceled","Canceled",IF(AND(OR($L78="Sent",$L78="Confirmed"),$I78=""),"Sent status needs date — human check",IF($I78&lt;&gt;"",IF($I78&lt;=$H78,"Sent on or before target","Sent after target — human check"),IF($L78="Hold","On hold — review schedule",IF($H78&lt;Assumptions!$B$4,"Past target — human check",IF($H78=Assumptions!$B$4,"Target is today — human check",IF($H78&lt;=Assumptions!$B$4+Assumptions!$B$5,"Due soon","Scheduled")))))))))</f>
        <v/>
      </c>
    </row>
    <row r="79" ht="32" customHeight="1">
      <c r="A79" s="19" t="n"/>
      <c r="B79" s="19" t="n"/>
      <c r="C79" s="19" t="n"/>
      <c r="D79" s="44" t="n"/>
      <c r="E79" s="44" t="n"/>
      <c r="F79" s="45" t="n"/>
      <c r="G79" s="22" t="n"/>
      <c r="H79" s="46">
        <f>IFERROR(IF(OR($F79="",$G79=""),"",$F79-$G79),"")</f>
        <v/>
      </c>
      <c r="I79" s="45" t="n"/>
      <c r="J79" s="19" t="n"/>
      <c r="K79" s="19" t="n"/>
      <c r="L79" s="19" t="n"/>
      <c r="M79" s="47">
        <f>IFERROR(IF(OR($D79="",$E79=""),"",$E79-$D79),"")</f>
        <v/>
      </c>
      <c r="N79" s="48">
        <f>IFERROR(IF(OR($D79="",$E79="",$D79=0),"",$E79/$D79-1),"")</f>
        <v/>
      </c>
      <c r="O79" s="13">
        <f>IFERROR(IF($H79="","",$H79-Assumptions!$B$4),"")</f>
        <v/>
      </c>
      <c r="P79" s="19" t="n"/>
      <c r="Q79" s="26">
        <f>IF($A79="","",IF(OR($F79="",$G79=""),"Missing schedule inputs — human check",IF($L79="Canceled","Canceled",IF(AND(OR($L79="Sent",$L79="Confirmed"),$I79=""),"Sent status needs date — human check",IF($I79&lt;&gt;"",IF($I79&lt;=$H79,"Sent on or before target","Sent after target — human check"),IF($L79="Hold","On hold — review schedule",IF($H79&lt;Assumptions!$B$4,"Past target — human check",IF($H79=Assumptions!$B$4,"Target is today — human check",IF($H79&lt;=Assumptions!$B$4+Assumptions!$B$5,"Due soon","Scheduled")))))))))</f>
        <v/>
      </c>
    </row>
    <row r="80" ht="32" customHeight="1">
      <c r="A80" s="19" t="n"/>
      <c r="B80" s="19" t="n"/>
      <c r="C80" s="19" t="n"/>
      <c r="D80" s="44" t="n"/>
      <c r="E80" s="44" t="n"/>
      <c r="F80" s="45" t="n"/>
      <c r="G80" s="22" t="n"/>
      <c r="H80" s="49">
        <f>IFERROR(IF(OR($F80="",$G80=""),"",$F80-$G80),"")</f>
        <v/>
      </c>
      <c r="I80" s="45" t="n"/>
      <c r="J80" s="19" t="n"/>
      <c r="K80" s="19" t="n"/>
      <c r="L80" s="19" t="n"/>
      <c r="M80" s="50">
        <f>IFERROR(IF(OR($D80="",$E80=""),"",$E80-$D80),"")</f>
        <v/>
      </c>
      <c r="N80" s="51">
        <f>IFERROR(IF(OR($D80="",$E80="",$D80=0),"",$E80/$D80-1),"")</f>
        <v/>
      </c>
      <c r="O80" s="15">
        <f>IFERROR(IF($H80="","",$H80-Assumptions!$B$4),"")</f>
        <v/>
      </c>
      <c r="P80" s="19" t="n"/>
      <c r="Q80" s="30">
        <f>IF($A80="","",IF(OR($F80="",$G80=""),"Missing schedule inputs — human check",IF($L80="Canceled","Canceled",IF(AND(OR($L80="Sent",$L80="Confirmed"),$I80=""),"Sent status needs date — human check",IF($I80&lt;&gt;"",IF($I80&lt;=$H80,"Sent on or before target","Sent after target — human check"),IF($L80="Hold","On hold — review schedule",IF($H80&lt;Assumptions!$B$4,"Past target — human check",IF($H80=Assumptions!$B$4,"Target is today — human check",IF($H80&lt;=Assumptions!$B$4+Assumptions!$B$5,"Due soon","Scheduled")))))))))</f>
        <v/>
      </c>
    </row>
    <row r="81" ht="32" customHeight="1">
      <c r="A81" s="19" t="n"/>
      <c r="B81" s="19" t="n"/>
      <c r="C81" s="19" t="n"/>
      <c r="D81" s="44" t="n"/>
      <c r="E81" s="44" t="n"/>
      <c r="F81" s="45" t="n"/>
      <c r="G81" s="22" t="n"/>
      <c r="H81" s="46">
        <f>IFERROR(IF(OR($F81="",$G81=""),"",$F81-$G81),"")</f>
        <v/>
      </c>
      <c r="I81" s="45" t="n"/>
      <c r="J81" s="19" t="n"/>
      <c r="K81" s="19" t="n"/>
      <c r="L81" s="19" t="n"/>
      <c r="M81" s="47">
        <f>IFERROR(IF(OR($D81="",$E81=""),"",$E81-$D81),"")</f>
        <v/>
      </c>
      <c r="N81" s="48">
        <f>IFERROR(IF(OR($D81="",$E81="",$D81=0),"",$E81/$D81-1),"")</f>
        <v/>
      </c>
      <c r="O81" s="13">
        <f>IFERROR(IF($H81="","",$H81-Assumptions!$B$4),"")</f>
        <v/>
      </c>
      <c r="P81" s="19" t="n"/>
      <c r="Q81" s="26">
        <f>IF($A81="","",IF(OR($F81="",$G81=""),"Missing schedule inputs — human check",IF($L81="Canceled","Canceled",IF(AND(OR($L81="Sent",$L81="Confirmed"),$I81=""),"Sent status needs date — human check",IF($I81&lt;&gt;"",IF($I81&lt;=$H81,"Sent on or before target","Sent after target — human check"),IF($L81="Hold","On hold — review schedule",IF($H81&lt;Assumptions!$B$4,"Past target — human check",IF($H81=Assumptions!$B$4,"Target is today — human check",IF($H81&lt;=Assumptions!$B$4+Assumptions!$B$5,"Due soon","Scheduled")))))))))</f>
        <v/>
      </c>
    </row>
    <row r="82" ht="32" customHeight="1">
      <c r="A82" s="19" t="n"/>
      <c r="B82" s="19" t="n"/>
      <c r="C82" s="19" t="n"/>
      <c r="D82" s="44" t="n"/>
      <c r="E82" s="44" t="n"/>
      <c r="F82" s="45" t="n"/>
      <c r="G82" s="22" t="n"/>
      <c r="H82" s="49">
        <f>IFERROR(IF(OR($F82="",$G82=""),"",$F82-$G82),"")</f>
        <v/>
      </c>
      <c r="I82" s="45" t="n"/>
      <c r="J82" s="19" t="n"/>
      <c r="K82" s="19" t="n"/>
      <c r="L82" s="19" t="n"/>
      <c r="M82" s="50">
        <f>IFERROR(IF(OR($D82="",$E82=""),"",$E82-$D82),"")</f>
        <v/>
      </c>
      <c r="N82" s="51">
        <f>IFERROR(IF(OR($D82="",$E82="",$D82=0),"",$E82/$D82-1),"")</f>
        <v/>
      </c>
      <c r="O82" s="15">
        <f>IFERROR(IF($H82="","",$H82-Assumptions!$B$4),"")</f>
        <v/>
      </c>
      <c r="P82" s="19" t="n"/>
      <c r="Q82" s="30">
        <f>IF($A82="","",IF(OR($F82="",$G82=""),"Missing schedule inputs — human check",IF($L82="Canceled","Canceled",IF(AND(OR($L82="Sent",$L82="Confirmed"),$I82=""),"Sent status needs date — human check",IF($I82&lt;&gt;"",IF($I82&lt;=$H82,"Sent on or before target","Sent after target — human check"),IF($L82="Hold","On hold — review schedule",IF($H82&lt;Assumptions!$B$4,"Past target — human check",IF($H82=Assumptions!$B$4,"Target is today — human check",IF($H82&lt;=Assumptions!$B$4+Assumptions!$B$5,"Due soon","Scheduled")))))))))</f>
        <v/>
      </c>
    </row>
    <row r="83" ht="32" customHeight="1">
      <c r="A83" s="19" t="n"/>
      <c r="B83" s="19" t="n"/>
      <c r="C83" s="19" t="n"/>
      <c r="D83" s="44" t="n"/>
      <c r="E83" s="44" t="n"/>
      <c r="F83" s="45" t="n"/>
      <c r="G83" s="22" t="n"/>
      <c r="H83" s="46">
        <f>IFERROR(IF(OR($F83="",$G83=""),"",$F83-$G83),"")</f>
        <v/>
      </c>
      <c r="I83" s="45" t="n"/>
      <c r="J83" s="19" t="n"/>
      <c r="K83" s="19" t="n"/>
      <c r="L83" s="19" t="n"/>
      <c r="M83" s="47">
        <f>IFERROR(IF(OR($D83="",$E83=""),"",$E83-$D83),"")</f>
        <v/>
      </c>
      <c r="N83" s="48">
        <f>IFERROR(IF(OR($D83="",$E83="",$D83=0),"",$E83/$D83-1),"")</f>
        <v/>
      </c>
      <c r="O83" s="13">
        <f>IFERROR(IF($H83="","",$H83-Assumptions!$B$4),"")</f>
        <v/>
      </c>
      <c r="P83" s="19" t="n"/>
      <c r="Q83" s="26">
        <f>IF($A83="","",IF(OR($F83="",$G83=""),"Missing schedule inputs — human check",IF($L83="Canceled","Canceled",IF(AND(OR($L83="Sent",$L83="Confirmed"),$I83=""),"Sent status needs date — human check",IF($I83&lt;&gt;"",IF($I83&lt;=$H83,"Sent on or before target","Sent after target — human check"),IF($L83="Hold","On hold — review schedule",IF($H83&lt;Assumptions!$B$4,"Past target — human check",IF($H83=Assumptions!$B$4,"Target is today — human check",IF($H83&lt;=Assumptions!$B$4+Assumptions!$B$5,"Due soon","Scheduled")))))))))</f>
        <v/>
      </c>
    </row>
    <row r="84" ht="32" customHeight="1">
      <c r="A84" s="19" t="n"/>
      <c r="B84" s="19" t="n"/>
      <c r="C84" s="19" t="n"/>
      <c r="D84" s="44" t="n"/>
      <c r="E84" s="44" t="n"/>
      <c r="F84" s="45" t="n"/>
      <c r="G84" s="22" t="n"/>
      <c r="H84" s="49">
        <f>IFERROR(IF(OR($F84="",$G84=""),"",$F84-$G84),"")</f>
        <v/>
      </c>
      <c r="I84" s="45" t="n"/>
      <c r="J84" s="19" t="n"/>
      <c r="K84" s="19" t="n"/>
      <c r="L84" s="19" t="n"/>
      <c r="M84" s="50">
        <f>IFERROR(IF(OR($D84="",$E84=""),"",$E84-$D84),"")</f>
        <v/>
      </c>
      <c r="N84" s="51">
        <f>IFERROR(IF(OR($D84="",$E84="",$D84=0),"",$E84/$D84-1),"")</f>
        <v/>
      </c>
      <c r="O84" s="15">
        <f>IFERROR(IF($H84="","",$H84-Assumptions!$B$4),"")</f>
        <v/>
      </c>
      <c r="P84" s="19" t="n"/>
      <c r="Q84" s="30">
        <f>IF($A84="","",IF(OR($F84="",$G84=""),"Missing schedule inputs — human check",IF($L84="Canceled","Canceled",IF(AND(OR($L84="Sent",$L84="Confirmed"),$I84=""),"Sent status needs date — human check",IF($I84&lt;&gt;"",IF($I84&lt;=$H84,"Sent on or before target","Sent after target — human check"),IF($L84="Hold","On hold — review schedule",IF($H84&lt;Assumptions!$B$4,"Past target — human check",IF($H84=Assumptions!$B$4,"Target is today — human check",IF($H84&lt;=Assumptions!$B$4+Assumptions!$B$5,"Due soon","Scheduled")))))))))</f>
        <v/>
      </c>
    </row>
    <row r="85" ht="32" customHeight="1">
      <c r="A85" s="19" t="n"/>
      <c r="B85" s="19" t="n"/>
      <c r="C85" s="19" t="n"/>
      <c r="D85" s="44" t="n"/>
      <c r="E85" s="44" t="n"/>
      <c r="F85" s="45" t="n"/>
      <c r="G85" s="22" t="n"/>
      <c r="H85" s="46">
        <f>IFERROR(IF(OR($F85="",$G85=""),"",$F85-$G85),"")</f>
        <v/>
      </c>
      <c r="I85" s="45" t="n"/>
      <c r="J85" s="19" t="n"/>
      <c r="K85" s="19" t="n"/>
      <c r="L85" s="19" t="n"/>
      <c r="M85" s="47">
        <f>IFERROR(IF(OR($D85="",$E85=""),"",$E85-$D85),"")</f>
        <v/>
      </c>
      <c r="N85" s="48">
        <f>IFERROR(IF(OR($D85="",$E85="",$D85=0),"",$E85/$D85-1),"")</f>
        <v/>
      </c>
      <c r="O85" s="13">
        <f>IFERROR(IF($H85="","",$H85-Assumptions!$B$4),"")</f>
        <v/>
      </c>
      <c r="P85" s="19" t="n"/>
      <c r="Q85" s="26">
        <f>IF($A85="","",IF(OR($F85="",$G85=""),"Missing schedule inputs — human check",IF($L85="Canceled","Canceled",IF(AND(OR($L85="Sent",$L85="Confirmed"),$I85=""),"Sent status needs date — human check",IF($I85&lt;&gt;"",IF($I85&lt;=$H85,"Sent on or before target","Sent after target — human check"),IF($L85="Hold","On hold — review schedule",IF($H85&lt;Assumptions!$B$4,"Past target — human check",IF($H85=Assumptions!$B$4,"Target is today — human check",IF($H85&lt;=Assumptions!$B$4+Assumptions!$B$5,"Due soon","Scheduled")))))))))</f>
        <v/>
      </c>
    </row>
    <row r="86" ht="32" customHeight="1">
      <c r="A86" s="19" t="n"/>
      <c r="B86" s="19" t="n"/>
      <c r="C86" s="19" t="n"/>
      <c r="D86" s="44" t="n"/>
      <c r="E86" s="44" t="n"/>
      <c r="F86" s="45" t="n"/>
      <c r="G86" s="22" t="n"/>
      <c r="H86" s="49">
        <f>IFERROR(IF(OR($F86="",$G86=""),"",$F86-$G86),"")</f>
        <v/>
      </c>
      <c r="I86" s="45" t="n"/>
      <c r="J86" s="19" t="n"/>
      <c r="K86" s="19" t="n"/>
      <c r="L86" s="19" t="n"/>
      <c r="M86" s="50">
        <f>IFERROR(IF(OR($D86="",$E86=""),"",$E86-$D86),"")</f>
        <v/>
      </c>
      <c r="N86" s="51">
        <f>IFERROR(IF(OR($D86="",$E86="",$D86=0),"",$E86/$D86-1),"")</f>
        <v/>
      </c>
      <c r="O86" s="15">
        <f>IFERROR(IF($H86="","",$H86-Assumptions!$B$4),"")</f>
        <v/>
      </c>
      <c r="P86" s="19" t="n"/>
      <c r="Q86" s="30">
        <f>IF($A86="","",IF(OR($F86="",$G86=""),"Missing schedule inputs — human check",IF($L86="Canceled","Canceled",IF(AND(OR($L86="Sent",$L86="Confirmed"),$I86=""),"Sent status needs date — human check",IF($I86&lt;&gt;"",IF($I86&lt;=$H86,"Sent on or before target","Sent after target — human check"),IF($L86="Hold","On hold — review schedule",IF($H86&lt;Assumptions!$B$4,"Past target — human check",IF($H86=Assumptions!$B$4,"Target is today — human check",IF($H86&lt;=Assumptions!$B$4+Assumptions!$B$5,"Due soon","Scheduled")))))))))</f>
        <v/>
      </c>
    </row>
    <row r="87" ht="32" customHeight="1">
      <c r="A87" s="19" t="n"/>
      <c r="B87" s="19" t="n"/>
      <c r="C87" s="19" t="n"/>
      <c r="D87" s="44" t="n"/>
      <c r="E87" s="44" t="n"/>
      <c r="F87" s="45" t="n"/>
      <c r="G87" s="22" t="n"/>
      <c r="H87" s="46">
        <f>IFERROR(IF(OR($F87="",$G87=""),"",$F87-$G87),"")</f>
        <v/>
      </c>
      <c r="I87" s="45" t="n"/>
      <c r="J87" s="19" t="n"/>
      <c r="K87" s="19" t="n"/>
      <c r="L87" s="19" t="n"/>
      <c r="M87" s="47">
        <f>IFERROR(IF(OR($D87="",$E87=""),"",$E87-$D87),"")</f>
        <v/>
      </c>
      <c r="N87" s="48">
        <f>IFERROR(IF(OR($D87="",$E87="",$D87=0),"",$E87/$D87-1),"")</f>
        <v/>
      </c>
      <c r="O87" s="13">
        <f>IFERROR(IF($H87="","",$H87-Assumptions!$B$4),"")</f>
        <v/>
      </c>
      <c r="P87" s="19" t="n"/>
      <c r="Q87" s="26">
        <f>IF($A87="","",IF(OR($F87="",$G87=""),"Missing schedule inputs — human check",IF($L87="Canceled","Canceled",IF(AND(OR($L87="Sent",$L87="Confirmed"),$I87=""),"Sent status needs date — human check",IF($I87&lt;&gt;"",IF($I87&lt;=$H87,"Sent on or before target","Sent after target — human check"),IF($L87="Hold","On hold — review schedule",IF($H87&lt;Assumptions!$B$4,"Past target — human check",IF($H87=Assumptions!$B$4,"Target is today — human check",IF($H87&lt;=Assumptions!$B$4+Assumptions!$B$5,"Due soon","Scheduled")))))))))</f>
        <v/>
      </c>
    </row>
    <row r="88" ht="32" customHeight="1">
      <c r="A88" s="19" t="n"/>
      <c r="B88" s="19" t="n"/>
      <c r="C88" s="19" t="n"/>
      <c r="D88" s="44" t="n"/>
      <c r="E88" s="44" t="n"/>
      <c r="F88" s="45" t="n"/>
      <c r="G88" s="22" t="n"/>
      <c r="H88" s="49">
        <f>IFERROR(IF(OR($F88="",$G88=""),"",$F88-$G88),"")</f>
        <v/>
      </c>
      <c r="I88" s="45" t="n"/>
      <c r="J88" s="19" t="n"/>
      <c r="K88" s="19" t="n"/>
      <c r="L88" s="19" t="n"/>
      <c r="M88" s="50">
        <f>IFERROR(IF(OR($D88="",$E88=""),"",$E88-$D88),"")</f>
        <v/>
      </c>
      <c r="N88" s="51">
        <f>IFERROR(IF(OR($D88="",$E88="",$D88=0),"",$E88/$D88-1),"")</f>
        <v/>
      </c>
      <c r="O88" s="15">
        <f>IFERROR(IF($H88="","",$H88-Assumptions!$B$4),"")</f>
        <v/>
      </c>
      <c r="P88" s="19" t="n"/>
      <c r="Q88" s="30">
        <f>IF($A88="","",IF(OR($F88="",$G88=""),"Missing schedule inputs — human check",IF($L88="Canceled","Canceled",IF(AND(OR($L88="Sent",$L88="Confirmed"),$I88=""),"Sent status needs date — human check",IF($I88&lt;&gt;"",IF($I88&lt;=$H88,"Sent on or before target","Sent after target — human check"),IF($L88="Hold","On hold — review schedule",IF($H88&lt;Assumptions!$B$4,"Past target — human check",IF($H88=Assumptions!$B$4,"Target is today — human check",IF($H88&lt;=Assumptions!$B$4+Assumptions!$B$5,"Due soon","Scheduled")))))))))</f>
        <v/>
      </c>
    </row>
    <row r="89" ht="32" customHeight="1">
      <c r="A89" s="19" t="n"/>
      <c r="B89" s="19" t="n"/>
      <c r="C89" s="19" t="n"/>
      <c r="D89" s="44" t="n"/>
      <c r="E89" s="44" t="n"/>
      <c r="F89" s="45" t="n"/>
      <c r="G89" s="22" t="n"/>
      <c r="H89" s="46">
        <f>IFERROR(IF(OR($F89="",$G89=""),"",$F89-$G89),"")</f>
        <v/>
      </c>
      <c r="I89" s="45" t="n"/>
      <c r="J89" s="19" t="n"/>
      <c r="K89" s="19" t="n"/>
      <c r="L89" s="19" t="n"/>
      <c r="M89" s="47">
        <f>IFERROR(IF(OR($D89="",$E89=""),"",$E89-$D89),"")</f>
        <v/>
      </c>
      <c r="N89" s="48">
        <f>IFERROR(IF(OR($D89="",$E89="",$D89=0),"",$E89/$D89-1),"")</f>
        <v/>
      </c>
      <c r="O89" s="13">
        <f>IFERROR(IF($H89="","",$H89-Assumptions!$B$4),"")</f>
        <v/>
      </c>
      <c r="P89" s="19" t="n"/>
      <c r="Q89" s="26">
        <f>IF($A89="","",IF(OR($F89="",$G89=""),"Missing schedule inputs — human check",IF($L89="Canceled","Canceled",IF(AND(OR($L89="Sent",$L89="Confirmed"),$I89=""),"Sent status needs date — human check",IF($I89&lt;&gt;"",IF($I89&lt;=$H89,"Sent on or before target","Sent after target — human check"),IF($L89="Hold","On hold — review schedule",IF($H89&lt;Assumptions!$B$4,"Past target — human check",IF($H89=Assumptions!$B$4,"Target is today — human check",IF($H89&lt;=Assumptions!$B$4+Assumptions!$B$5,"Due soon","Scheduled")))))))))</f>
        <v/>
      </c>
    </row>
    <row r="90" ht="32" customHeight="1">
      <c r="A90" s="19" t="n"/>
      <c r="B90" s="19" t="n"/>
      <c r="C90" s="19" t="n"/>
      <c r="D90" s="44" t="n"/>
      <c r="E90" s="44" t="n"/>
      <c r="F90" s="45" t="n"/>
      <c r="G90" s="22" t="n"/>
      <c r="H90" s="49">
        <f>IFERROR(IF(OR($F90="",$G90=""),"",$F90-$G90),"")</f>
        <v/>
      </c>
      <c r="I90" s="45" t="n"/>
      <c r="J90" s="19" t="n"/>
      <c r="K90" s="19" t="n"/>
      <c r="L90" s="19" t="n"/>
      <c r="M90" s="50">
        <f>IFERROR(IF(OR($D90="",$E90=""),"",$E90-$D90),"")</f>
        <v/>
      </c>
      <c r="N90" s="51">
        <f>IFERROR(IF(OR($D90="",$E90="",$D90=0),"",$E90/$D90-1),"")</f>
        <v/>
      </c>
      <c r="O90" s="15">
        <f>IFERROR(IF($H90="","",$H90-Assumptions!$B$4),"")</f>
        <v/>
      </c>
      <c r="P90" s="19" t="n"/>
      <c r="Q90" s="30">
        <f>IF($A90="","",IF(OR($F90="",$G90=""),"Missing schedule inputs — human check",IF($L90="Canceled","Canceled",IF(AND(OR($L90="Sent",$L90="Confirmed"),$I90=""),"Sent status needs date — human check",IF($I90&lt;&gt;"",IF($I90&lt;=$H90,"Sent on or before target","Sent after target — human check"),IF($L90="Hold","On hold — review schedule",IF($H90&lt;Assumptions!$B$4,"Past target — human check",IF($H90=Assumptions!$B$4,"Target is today — human check",IF($H90&lt;=Assumptions!$B$4+Assumptions!$B$5,"Due soon","Scheduled")))))))))</f>
        <v/>
      </c>
    </row>
    <row r="91" ht="32" customHeight="1">
      <c r="A91" s="19" t="n"/>
      <c r="B91" s="19" t="n"/>
      <c r="C91" s="19" t="n"/>
      <c r="D91" s="44" t="n"/>
      <c r="E91" s="44" t="n"/>
      <c r="F91" s="45" t="n"/>
      <c r="G91" s="22" t="n"/>
      <c r="H91" s="46">
        <f>IFERROR(IF(OR($F91="",$G91=""),"",$F91-$G91),"")</f>
        <v/>
      </c>
      <c r="I91" s="45" t="n"/>
      <c r="J91" s="19" t="n"/>
      <c r="K91" s="19" t="n"/>
      <c r="L91" s="19" t="n"/>
      <c r="M91" s="47">
        <f>IFERROR(IF(OR($D91="",$E91=""),"",$E91-$D91),"")</f>
        <v/>
      </c>
      <c r="N91" s="48">
        <f>IFERROR(IF(OR($D91="",$E91="",$D91=0),"",$E91/$D91-1),"")</f>
        <v/>
      </c>
      <c r="O91" s="13">
        <f>IFERROR(IF($H91="","",$H91-Assumptions!$B$4),"")</f>
        <v/>
      </c>
      <c r="P91" s="19" t="n"/>
      <c r="Q91" s="26">
        <f>IF($A91="","",IF(OR($F91="",$G91=""),"Missing schedule inputs — human check",IF($L91="Canceled","Canceled",IF(AND(OR($L91="Sent",$L91="Confirmed"),$I91=""),"Sent status needs date — human check",IF($I91&lt;&gt;"",IF($I91&lt;=$H91,"Sent on or before target","Sent after target — human check"),IF($L91="Hold","On hold — review schedule",IF($H91&lt;Assumptions!$B$4,"Past target — human check",IF($H91=Assumptions!$B$4,"Target is today — human check",IF($H91&lt;=Assumptions!$B$4+Assumptions!$B$5,"Due soon","Scheduled")))))))))</f>
        <v/>
      </c>
    </row>
    <row r="92" ht="32" customHeight="1">
      <c r="A92" s="19" t="n"/>
      <c r="B92" s="19" t="n"/>
      <c r="C92" s="19" t="n"/>
      <c r="D92" s="44" t="n"/>
      <c r="E92" s="44" t="n"/>
      <c r="F92" s="45" t="n"/>
      <c r="G92" s="22" t="n"/>
      <c r="H92" s="49">
        <f>IFERROR(IF(OR($F92="",$G92=""),"",$F92-$G92),"")</f>
        <v/>
      </c>
      <c r="I92" s="45" t="n"/>
      <c r="J92" s="19" t="n"/>
      <c r="K92" s="19" t="n"/>
      <c r="L92" s="19" t="n"/>
      <c r="M92" s="50">
        <f>IFERROR(IF(OR($D92="",$E92=""),"",$E92-$D92),"")</f>
        <v/>
      </c>
      <c r="N92" s="51">
        <f>IFERROR(IF(OR($D92="",$E92="",$D92=0),"",$E92/$D92-1),"")</f>
        <v/>
      </c>
      <c r="O92" s="15">
        <f>IFERROR(IF($H92="","",$H92-Assumptions!$B$4),"")</f>
        <v/>
      </c>
      <c r="P92" s="19" t="n"/>
      <c r="Q92" s="30">
        <f>IF($A92="","",IF(OR($F92="",$G92=""),"Missing schedule inputs — human check",IF($L92="Canceled","Canceled",IF(AND(OR($L92="Sent",$L92="Confirmed"),$I92=""),"Sent status needs date — human check",IF($I92&lt;&gt;"",IF($I92&lt;=$H92,"Sent on or before target","Sent after target — human check"),IF($L92="Hold","On hold — review schedule",IF($H92&lt;Assumptions!$B$4,"Past target — human check",IF($H92=Assumptions!$B$4,"Target is today — human check",IF($H92&lt;=Assumptions!$B$4+Assumptions!$B$5,"Due soon","Scheduled")))))))))</f>
        <v/>
      </c>
    </row>
    <row r="93" ht="32" customHeight="1">
      <c r="A93" s="19" t="n"/>
      <c r="B93" s="19" t="n"/>
      <c r="C93" s="19" t="n"/>
      <c r="D93" s="44" t="n"/>
      <c r="E93" s="44" t="n"/>
      <c r="F93" s="45" t="n"/>
      <c r="G93" s="22" t="n"/>
      <c r="H93" s="46">
        <f>IFERROR(IF(OR($F93="",$G93=""),"",$F93-$G93),"")</f>
        <v/>
      </c>
      <c r="I93" s="45" t="n"/>
      <c r="J93" s="19" t="n"/>
      <c r="K93" s="19" t="n"/>
      <c r="L93" s="19" t="n"/>
      <c r="M93" s="47">
        <f>IFERROR(IF(OR($D93="",$E93=""),"",$E93-$D93),"")</f>
        <v/>
      </c>
      <c r="N93" s="48">
        <f>IFERROR(IF(OR($D93="",$E93="",$D93=0),"",$E93/$D93-1),"")</f>
        <v/>
      </c>
      <c r="O93" s="13">
        <f>IFERROR(IF($H93="","",$H93-Assumptions!$B$4),"")</f>
        <v/>
      </c>
      <c r="P93" s="19" t="n"/>
      <c r="Q93" s="26">
        <f>IF($A93="","",IF(OR($F93="",$G93=""),"Missing schedule inputs — human check",IF($L93="Canceled","Canceled",IF(AND(OR($L93="Sent",$L93="Confirmed"),$I93=""),"Sent status needs date — human check",IF($I93&lt;&gt;"",IF($I93&lt;=$H93,"Sent on or before target","Sent after target — human check"),IF($L93="Hold","On hold — review schedule",IF($H93&lt;Assumptions!$B$4,"Past target — human check",IF($H93=Assumptions!$B$4,"Target is today — human check",IF($H93&lt;=Assumptions!$B$4+Assumptions!$B$5,"Due soon","Scheduled")))))))))</f>
        <v/>
      </c>
    </row>
    <row r="94" ht="32" customHeight="1">
      <c r="A94" s="19" t="n"/>
      <c r="B94" s="19" t="n"/>
      <c r="C94" s="19" t="n"/>
      <c r="D94" s="44" t="n"/>
      <c r="E94" s="44" t="n"/>
      <c r="F94" s="45" t="n"/>
      <c r="G94" s="22" t="n"/>
      <c r="H94" s="49">
        <f>IFERROR(IF(OR($F94="",$G94=""),"",$F94-$G94),"")</f>
        <v/>
      </c>
      <c r="I94" s="45" t="n"/>
      <c r="J94" s="19" t="n"/>
      <c r="K94" s="19" t="n"/>
      <c r="L94" s="19" t="n"/>
      <c r="M94" s="50">
        <f>IFERROR(IF(OR($D94="",$E94=""),"",$E94-$D94),"")</f>
        <v/>
      </c>
      <c r="N94" s="51">
        <f>IFERROR(IF(OR($D94="",$E94="",$D94=0),"",$E94/$D94-1),"")</f>
        <v/>
      </c>
      <c r="O94" s="15">
        <f>IFERROR(IF($H94="","",$H94-Assumptions!$B$4),"")</f>
        <v/>
      </c>
      <c r="P94" s="19" t="n"/>
      <c r="Q94" s="30">
        <f>IF($A94="","",IF(OR($F94="",$G94=""),"Missing schedule inputs — human check",IF($L94="Canceled","Canceled",IF(AND(OR($L94="Sent",$L94="Confirmed"),$I94=""),"Sent status needs date — human check",IF($I94&lt;&gt;"",IF($I94&lt;=$H94,"Sent on or before target","Sent after target — human check"),IF($L94="Hold","On hold — review schedule",IF($H94&lt;Assumptions!$B$4,"Past target — human check",IF($H94=Assumptions!$B$4,"Target is today — human check",IF($H94&lt;=Assumptions!$B$4+Assumptions!$B$5,"Due soon","Scheduled")))))))))</f>
        <v/>
      </c>
    </row>
    <row r="95" ht="32" customHeight="1">
      <c r="A95" s="19" t="n"/>
      <c r="B95" s="19" t="n"/>
      <c r="C95" s="19" t="n"/>
      <c r="D95" s="44" t="n"/>
      <c r="E95" s="44" t="n"/>
      <c r="F95" s="45" t="n"/>
      <c r="G95" s="22" t="n"/>
      <c r="H95" s="46">
        <f>IFERROR(IF(OR($F95="",$G95=""),"",$F95-$G95),"")</f>
        <v/>
      </c>
      <c r="I95" s="45" t="n"/>
      <c r="J95" s="19" t="n"/>
      <c r="K95" s="19" t="n"/>
      <c r="L95" s="19" t="n"/>
      <c r="M95" s="47">
        <f>IFERROR(IF(OR($D95="",$E95=""),"",$E95-$D95),"")</f>
        <v/>
      </c>
      <c r="N95" s="48">
        <f>IFERROR(IF(OR($D95="",$E95="",$D95=0),"",$E95/$D95-1),"")</f>
        <v/>
      </c>
      <c r="O95" s="13">
        <f>IFERROR(IF($H95="","",$H95-Assumptions!$B$4),"")</f>
        <v/>
      </c>
      <c r="P95" s="19" t="n"/>
      <c r="Q95" s="26">
        <f>IF($A95="","",IF(OR($F95="",$G95=""),"Missing schedule inputs — human check",IF($L95="Canceled","Canceled",IF(AND(OR($L95="Sent",$L95="Confirmed"),$I95=""),"Sent status needs date — human check",IF($I95&lt;&gt;"",IF($I95&lt;=$H95,"Sent on or before target","Sent after target — human check"),IF($L95="Hold","On hold — review schedule",IF($H95&lt;Assumptions!$B$4,"Past target — human check",IF($H95=Assumptions!$B$4,"Target is today — human check",IF($H95&lt;=Assumptions!$B$4+Assumptions!$B$5,"Due soon","Scheduled")))))))))</f>
        <v/>
      </c>
    </row>
    <row r="96" ht="32" customHeight="1">
      <c r="A96" s="19" t="n"/>
      <c r="B96" s="19" t="n"/>
      <c r="C96" s="19" t="n"/>
      <c r="D96" s="44" t="n"/>
      <c r="E96" s="44" t="n"/>
      <c r="F96" s="45" t="n"/>
      <c r="G96" s="22" t="n"/>
      <c r="H96" s="49">
        <f>IFERROR(IF(OR($F96="",$G96=""),"",$F96-$G96),"")</f>
        <v/>
      </c>
      <c r="I96" s="45" t="n"/>
      <c r="J96" s="19" t="n"/>
      <c r="K96" s="19" t="n"/>
      <c r="L96" s="19" t="n"/>
      <c r="M96" s="50">
        <f>IFERROR(IF(OR($D96="",$E96=""),"",$E96-$D96),"")</f>
        <v/>
      </c>
      <c r="N96" s="51">
        <f>IFERROR(IF(OR($D96="",$E96="",$D96=0),"",$E96/$D96-1),"")</f>
        <v/>
      </c>
      <c r="O96" s="15">
        <f>IFERROR(IF($H96="","",$H96-Assumptions!$B$4),"")</f>
        <v/>
      </c>
      <c r="P96" s="19" t="n"/>
      <c r="Q96" s="30">
        <f>IF($A96="","",IF(OR($F96="",$G96=""),"Missing schedule inputs — human check",IF($L96="Canceled","Canceled",IF(AND(OR($L96="Sent",$L96="Confirmed"),$I96=""),"Sent status needs date — human check",IF($I96&lt;&gt;"",IF($I96&lt;=$H96,"Sent on or before target","Sent after target — human check"),IF($L96="Hold","On hold — review schedule",IF($H96&lt;Assumptions!$B$4,"Past target — human check",IF($H96=Assumptions!$B$4,"Target is today — human check",IF($H96&lt;=Assumptions!$B$4+Assumptions!$B$5,"Due soon","Scheduled")))))))))</f>
        <v/>
      </c>
    </row>
    <row r="97" ht="32" customHeight="1">
      <c r="A97" s="19" t="n"/>
      <c r="B97" s="19" t="n"/>
      <c r="C97" s="19" t="n"/>
      <c r="D97" s="44" t="n"/>
      <c r="E97" s="44" t="n"/>
      <c r="F97" s="45" t="n"/>
      <c r="G97" s="22" t="n"/>
      <c r="H97" s="46">
        <f>IFERROR(IF(OR($F97="",$G97=""),"",$F97-$G97),"")</f>
        <v/>
      </c>
      <c r="I97" s="45" t="n"/>
      <c r="J97" s="19" t="n"/>
      <c r="K97" s="19" t="n"/>
      <c r="L97" s="19" t="n"/>
      <c r="M97" s="47">
        <f>IFERROR(IF(OR($D97="",$E97=""),"",$E97-$D97),"")</f>
        <v/>
      </c>
      <c r="N97" s="48">
        <f>IFERROR(IF(OR($D97="",$E97="",$D97=0),"",$E97/$D97-1),"")</f>
        <v/>
      </c>
      <c r="O97" s="13">
        <f>IFERROR(IF($H97="","",$H97-Assumptions!$B$4),"")</f>
        <v/>
      </c>
      <c r="P97" s="19" t="n"/>
      <c r="Q97" s="26">
        <f>IF($A97="","",IF(OR($F97="",$G97=""),"Missing schedule inputs — human check",IF($L97="Canceled","Canceled",IF(AND(OR($L97="Sent",$L97="Confirmed"),$I97=""),"Sent status needs date — human check",IF($I97&lt;&gt;"",IF($I97&lt;=$H97,"Sent on or before target","Sent after target — human check"),IF($L97="Hold","On hold — review schedule",IF($H97&lt;Assumptions!$B$4,"Past target — human check",IF($H97=Assumptions!$B$4,"Target is today — human check",IF($H97&lt;=Assumptions!$B$4+Assumptions!$B$5,"Due soon","Scheduled")))))))))</f>
        <v/>
      </c>
    </row>
    <row r="98" ht="32" customHeight="1">
      <c r="A98" s="19" t="n"/>
      <c r="B98" s="19" t="n"/>
      <c r="C98" s="19" t="n"/>
      <c r="D98" s="44" t="n"/>
      <c r="E98" s="44" t="n"/>
      <c r="F98" s="45" t="n"/>
      <c r="G98" s="22" t="n"/>
      <c r="H98" s="49">
        <f>IFERROR(IF(OR($F98="",$G98=""),"",$F98-$G98),"")</f>
        <v/>
      </c>
      <c r="I98" s="45" t="n"/>
      <c r="J98" s="19" t="n"/>
      <c r="K98" s="19" t="n"/>
      <c r="L98" s="19" t="n"/>
      <c r="M98" s="50">
        <f>IFERROR(IF(OR($D98="",$E98=""),"",$E98-$D98),"")</f>
        <v/>
      </c>
      <c r="N98" s="51">
        <f>IFERROR(IF(OR($D98="",$E98="",$D98=0),"",$E98/$D98-1),"")</f>
        <v/>
      </c>
      <c r="O98" s="15">
        <f>IFERROR(IF($H98="","",$H98-Assumptions!$B$4),"")</f>
        <v/>
      </c>
      <c r="P98" s="19" t="n"/>
      <c r="Q98" s="30">
        <f>IF($A98="","",IF(OR($F98="",$G98=""),"Missing schedule inputs — human check",IF($L98="Canceled","Canceled",IF(AND(OR($L98="Sent",$L98="Confirmed"),$I98=""),"Sent status needs date — human check",IF($I98&lt;&gt;"",IF($I98&lt;=$H98,"Sent on or before target","Sent after target — human check"),IF($L98="Hold","On hold — review schedule",IF($H98&lt;Assumptions!$B$4,"Past target — human check",IF($H98=Assumptions!$B$4,"Target is today — human check",IF($H98&lt;=Assumptions!$B$4+Assumptions!$B$5,"Due soon","Scheduled")))))))))</f>
        <v/>
      </c>
    </row>
    <row r="99" ht="32" customHeight="1">
      <c r="A99" s="19" t="n"/>
      <c r="B99" s="19" t="n"/>
      <c r="C99" s="19" t="n"/>
      <c r="D99" s="44" t="n"/>
      <c r="E99" s="44" t="n"/>
      <c r="F99" s="45" t="n"/>
      <c r="G99" s="22" t="n"/>
      <c r="H99" s="46">
        <f>IFERROR(IF(OR($F99="",$G99=""),"",$F99-$G99),"")</f>
        <v/>
      </c>
      <c r="I99" s="45" t="n"/>
      <c r="J99" s="19" t="n"/>
      <c r="K99" s="19" t="n"/>
      <c r="L99" s="19" t="n"/>
      <c r="M99" s="47">
        <f>IFERROR(IF(OR($D99="",$E99=""),"",$E99-$D99),"")</f>
        <v/>
      </c>
      <c r="N99" s="48">
        <f>IFERROR(IF(OR($D99="",$E99="",$D99=0),"",$E99/$D99-1),"")</f>
        <v/>
      </c>
      <c r="O99" s="13">
        <f>IFERROR(IF($H99="","",$H99-Assumptions!$B$4),"")</f>
        <v/>
      </c>
      <c r="P99" s="19" t="n"/>
      <c r="Q99" s="26">
        <f>IF($A99="","",IF(OR($F99="",$G99=""),"Missing schedule inputs — human check",IF($L99="Canceled","Canceled",IF(AND(OR($L99="Sent",$L99="Confirmed"),$I99=""),"Sent status needs date — human check",IF($I99&lt;&gt;"",IF($I99&lt;=$H99,"Sent on or before target","Sent after target — human check"),IF($L99="Hold","On hold — review schedule",IF($H99&lt;Assumptions!$B$4,"Past target — human check",IF($H99=Assumptions!$B$4,"Target is today — human check",IF($H99&lt;=Assumptions!$B$4+Assumptions!$B$5,"Due soon","Scheduled")))))))))</f>
        <v/>
      </c>
    </row>
    <row r="100" ht="32" customHeight="1">
      <c r="A100" s="19" t="n"/>
      <c r="B100" s="19" t="n"/>
      <c r="C100" s="19" t="n"/>
      <c r="D100" s="44" t="n"/>
      <c r="E100" s="44" t="n"/>
      <c r="F100" s="45" t="n"/>
      <c r="G100" s="22" t="n"/>
      <c r="H100" s="49">
        <f>IFERROR(IF(OR($F100="",$G100=""),"",$F100-$G100),"")</f>
        <v/>
      </c>
      <c r="I100" s="45" t="n"/>
      <c r="J100" s="19" t="n"/>
      <c r="K100" s="19" t="n"/>
      <c r="L100" s="19" t="n"/>
      <c r="M100" s="50">
        <f>IFERROR(IF(OR($D100="",$E100=""),"",$E100-$D100),"")</f>
        <v/>
      </c>
      <c r="N100" s="51">
        <f>IFERROR(IF(OR($D100="",$E100="",$D100=0),"",$E100/$D100-1),"")</f>
        <v/>
      </c>
      <c r="O100" s="15">
        <f>IFERROR(IF($H100="","",$H100-Assumptions!$B$4),"")</f>
        <v/>
      </c>
      <c r="P100" s="19" t="n"/>
      <c r="Q100" s="30">
        <f>IF($A100="","",IF(OR($F100="",$G100=""),"Missing schedule inputs — human check",IF($L100="Canceled","Canceled",IF(AND(OR($L100="Sent",$L100="Confirmed"),$I100=""),"Sent status needs date — human check",IF($I100&lt;&gt;"",IF($I100&lt;=$H100,"Sent on or before target","Sent after target — human check"),IF($L100="Hold","On hold — review schedule",IF($H100&lt;Assumptions!$B$4,"Past target — human check",IF($H100=Assumptions!$B$4,"Target is today — human check",IF($H100&lt;=Assumptions!$B$4+Assumptions!$B$5,"Due soon","Scheduled")))))))))</f>
        <v/>
      </c>
    </row>
    <row r="101" ht="32" customHeight="1">
      <c r="A101" s="19" t="n"/>
      <c r="B101" s="19" t="n"/>
      <c r="C101" s="19" t="n"/>
      <c r="D101" s="44" t="n"/>
      <c r="E101" s="44" t="n"/>
      <c r="F101" s="45" t="n"/>
      <c r="G101" s="22" t="n"/>
      <c r="H101" s="46">
        <f>IFERROR(IF(OR($F101="",$G101=""),"",$F101-$G101),"")</f>
        <v/>
      </c>
      <c r="I101" s="45" t="n"/>
      <c r="J101" s="19" t="n"/>
      <c r="K101" s="19" t="n"/>
      <c r="L101" s="19" t="n"/>
      <c r="M101" s="47">
        <f>IFERROR(IF(OR($D101="",$E101=""),"",$E101-$D101),"")</f>
        <v/>
      </c>
      <c r="N101" s="48">
        <f>IFERROR(IF(OR($D101="",$E101="",$D101=0),"",$E101/$D101-1),"")</f>
        <v/>
      </c>
      <c r="O101" s="13">
        <f>IFERROR(IF($H101="","",$H101-Assumptions!$B$4),"")</f>
        <v/>
      </c>
      <c r="P101" s="19" t="n"/>
      <c r="Q101" s="26">
        <f>IF($A101="","",IF(OR($F101="",$G101=""),"Missing schedule inputs — human check",IF($L101="Canceled","Canceled",IF(AND(OR($L101="Sent",$L101="Confirmed"),$I101=""),"Sent status needs date — human check",IF($I101&lt;&gt;"",IF($I101&lt;=$H101,"Sent on or before target","Sent after target — human check"),IF($L101="Hold","On hold — review schedule",IF($H101&lt;Assumptions!$B$4,"Past target — human check",IF($H101=Assumptions!$B$4,"Target is today — human check",IF($H101&lt;=Assumptions!$B$4+Assumptions!$B$5,"Due soon","Scheduled")))))))))</f>
        <v/>
      </c>
    </row>
    <row r="102" ht="32" customHeight="1">
      <c r="A102" s="19" t="n"/>
      <c r="B102" s="19" t="n"/>
      <c r="C102" s="19" t="n"/>
      <c r="D102" s="44" t="n"/>
      <c r="E102" s="44" t="n"/>
      <c r="F102" s="45" t="n"/>
      <c r="G102" s="22" t="n"/>
      <c r="H102" s="49">
        <f>IFERROR(IF(OR($F102="",$G102=""),"",$F102-$G102),"")</f>
        <v/>
      </c>
      <c r="I102" s="45" t="n"/>
      <c r="J102" s="19" t="n"/>
      <c r="K102" s="19" t="n"/>
      <c r="L102" s="19" t="n"/>
      <c r="M102" s="50">
        <f>IFERROR(IF(OR($D102="",$E102=""),"",$E102-$D102),"")</f>
        <v/>
      </c>
      <c r="N102" s="51">
        <f>IFERROR(IF(OR($D102="",$E102="",$D102=0),"",$E102/$D102-1),"")</f>
        <v/>
      </c>
      <c r="O102" s="15">
        <f>IFERROR(IF($H102="","",$H102-Assumptions!$B$4),"")</f>
        <v/>
      </c>
      <c r="P102" s="19" t="n"/>
      <c r="Q102" s="30">
        <f>IF($A102="","",IF(OR($F102="",$G102=""),"Missing schedule inputs — human check",IF($L102="Canceled","Canceled",IF(AND(OR($L102="Sent",$L102="Confirmed"),$I102=""),"Sent status needs date — human check",IF($I102&lt;&gt;"",IF($I102&lt;=$H102,"Sent on or before target","Sent after target — human check"),IF($L102="Hold","On hold — review schedule",IF($H102&lt;Assumptions!$B$4,"Past target — human check",IF($H102=Assumptions!$B$4,"Target is today — human check",IF($H102&lt;=Assumptions!$B$4+Assumptions!$B$5,"Due soon","Scheduled")))))))))</f>
        <v/>
      </c>
    </row>
    <row r="103" ht="32" customHeight="1">
      <c r="A103" s="19" t="n"/>
      <c r="B103" s="19" t="n"/>
      <c r="C103" s="19" t="n"/>
      <c r="D103" s="44" t="n"/>
      <c r="E103" s="44" t="n"/>
      <c r="F103" s="45" t="n"/>
      <c r="G103" s="22" t="n"/>
      <c r="H103" s="46">
        <f>IFERROR(IF(OR($F103="",$G103=""),"",$F103-$G103),"")</f>
        <v/>
      </c>
      <c r="I103" s="45" t="n"/>
      <c r="J103" s="19" t="n"/>
      <c r="K103" s="19" t="n"/>
      <c r="L103" s="19" t="n"/>
      <c r="M103" s="47">
        <f>IFERROR(IF(OR($D103="",$E103=""),"",$E103-$D103),"")</f>
        <v/>
      </c>
      <c r="N103" s="48">
        <f>IFERROR(IF(OR($D103="",$E103="",$D103=0),"",$E103/$D103-1),"")</f>
        <v/>
      </c>
      <c r="O103" s="13">
        <f>IFERROR(IF($H103="","",$H103-Assumptions!$B$4),"")</f>
        <v/>
      </c>
      <c r="P103" s="19" t="n"/>
      <c r="Q103" s="26">
        <f>IF($A103="","",IF(OR($F103="",$G103=""),"Missing schedule inputs — human check",IF($L103="Canceled","Canceled",IF(AND(OR($L103="Sent",$L103="Confirmed"),$I103=""),"Sent status needs date — human check",IF($I103&lt;&gt;"",IF($I103&lt;=$H103,"Sent on or before target","Sent after target — human check"),IF($L103="Hold","On hold — review schedule",IF($H103&lt;Assumptions!$B$4,"Past target — human check",IF($H103=Assumptions!$B$4,"Target is today — human check",IF($H103&lt;=Assumptions!$B$4+Assumptions!$B$5,"Due soon","Scheduled")))))))))</f>
        <v/>
      </c>
    </row>
    <row r="104" ht="32" customHeight="1">
      <c r="A104" s="19" t="n"/>
      <c r="B104" s="19" t="n"/>
      <c r="C104" s="19" t="n"/>
      <c r="D104" s="44" t="n"/>
      <c r="E104" s="44" t="n"/>
      <c r="F104" s="45" t="n"/>
      <c r="G104" s="22" t="n"/>
      <c r="H104" s="49">
        <f>IFERROR(IF(OR($F104="",$G104=""),"",$F104-$G104),"")</f>
        <v/>
      </c>
      <c r="I104" s="45" t="n"/>
      <c r="J104" s="19" t="n"/>
      <c r="K104" s="19" t="n"/>
      <c r="L104" s="19" t="n"/>
      <c r="M104" s="50">
        <f>IFERROR(IF(OR($D104="",$E104=""),"",$E104-$D104),"")</f>
        <v/>
      </c>
      <c r="N104" s="51">
        <f>IFERROR(IF(OR($D104="",$E104="",$D104=0),"",$E104/$D104-1),"")</f>
        <v/>
      </c>
      <c r="O104" s="15">
        <f>IFERROR(IF($H104="","",$H104-Assumptions!$B$4),"")</f>
        <v/>
      </c>
      <c r="P104" s="19" t="n"/>
      <c r="Q104" s="30">
        <f>IF($A104="","",IF(OR($F104="",$G104=""),"Missing schedule inputs — human check",IF($L104="Canceled","Canceled",IF(AND(OR($L104="Sent",$L104="Confirmed"),$I104=""),"Sent status needs date — human check",IF($I104&lt;&gt;"",IF($I104&lt;=$H104,"Sent on or before target","Sent after target — human check"),IF($L104="Hold","On hold — review schedule",IF($H104&lt;Assumptions!$B$4,"Past target — human check",IF($H104=Assumptions!$B$4,"Target is today — human check",IF($H104&lt;=Assumptions!$B$4+Assumptions!$B$5,"Due soon","Scheduled")))))))))</f>
        <v/>
      </c>
    </row>
  </sheetData>
  <autoFilter ref="A4:Q104"/>
  <mergeCells count="1">
    <mergeCell ref="A1:Q1"/>
  </mergeCells>
  <conditionalFormatting sqref="Q5:Q104">
    <cfRule type="expression" priority="1" dxfId="0">
      <formula>ISNUMBER(SEARCH("human check",$Q5))</formula>
    </cfRule>
    <cfRule type="expression" priority="2" dxfId="1">
      <formula>$Q5="Due soon"</formula>
    </cfRule>
    <cfRule type="expression" priority="3" dxfId="2">
      <formula>$Q5="Sent on or before target"</formula>
    </cfRule>
    <cfRule type="expression" priority="4" dxfId="3">
      <formula>$Q5="On hold — review schedule"</formula>
    </cfRule>
  </conditionalFormatting>
  <dataValidations count="6">
    <dataValidation sqref="F5:F104 I5:I104" showDropDown="0" showInputMessage="1" showErrorMessage="1" allowBlank="0" errorTitle="Date check" error="Enter a date from 01/01/2000 through 12/31/2100." promptTitle="Date entry" prompt="Enter a date in MM/DD/YYYY format." type="date" operator="between">
      <formula1>DATE(2000,1,1)</formula1>
      <formula2>DATE(2100,12,31)</formula2>
    </dataValidation>
    <dataValidation sqref="D5:E104" showDropDown="0" showInputMessage="1" showErrorMessage="1" allowBlank="0" errorTitle="Rent amount check" error="Enter a nonnegative rent within the editable maximum on Assumptions." promptTitle="Rent amount" prompt="Enter a monthly rent amount using dollars and decimal points." type="decimal" operator="between">
      <formula1>0</formula1>
      <formula2>INDIRECT("Assumptions!$B$7")</formula2>
    </dataValidation>
    <dataValidation sqref="G5:G104" showDropDown="0" showInputMessage="1" showErrorMessage="1" allowBlank="0" errorTitle="Notice days check" error="Enter whole days from zero through the editable maximum on Assumptions." promptTitle="User-entered requirement" prompt="Enter the notice days from your verified source; this workbook does not determine them." type="whole" operator="between">
      <formula1>0</formula1>
      <formula2>INDIRECT("Assumptions!$B$6")</formula2>
    </dataValidation>
    <dataValidation sqref="J5:J104" showDropDown="0" showInputMessage="0" showErrorMessage="1" allowBlank="0" errorTitle="Delivery method check" error="Select a delivery method from the editable Assumptions list." type="list">
      <formula1>INDIRECT("Assumptions!$E$4:$E$9")</formula1>
    </dataValidation>
    <dataValidation sqref="K5:K104" showDropDown="0" showInputMessage="0" showErrorMessage="1" allowBlank="0" errorTitle="Responsibility check" error="Select a responsible party from the editable Assumptions list." type="list">
      <formula1>INDIRECT("Assumptions!$F$4:$F$7")</formula1>
    </dataValidation>
    <dataValidation sqref="L5:L104" showDropDown="0" showInputMessage="0" showErrorMessage="1" allowBlank="0" errorTitle="Status check" error="Select a status from the editable Assumptions list." type="list">
      <formula1>INDIRECT("Assumptions!$D$4:$D$10")</formula1>
    </dataValidation>
  </dataValidations>
  <pageMargins left="0.25" right="0.25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F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61" customWidth="1" min="2" max="2"/>
    <col width="3" customWidth="1" min="3" max="3"/>
    <col width="19" customWidth="1" min="4" max="4"/>
    <col width="21" customWidth="1" min="5" max="5"/>
    <col width="34" customWidth="1" min="6" max="6"/>
  </cols>
  <sheetData>
    <row r="1" ht="28" customHeight="1">
      <c r="A1" s="1" t="inlineStr">
        <is>
          <t>Rent Change Notice Schedule Assumptions</t>
        </is>
      </c>
      <c r="B1" s="37" t="n"/>
      <c r="C1" s="37" t="n"/>
      <c r="D1" s="37" t="n"/>
      <c r="E1" s="37" t="n"/>
      <c r="F1" s="38" t="n"/>
    </row>
    <row r="2" ht="34" customHeight="1">
      <c r="A2" s="16" t="inlineStr">
        <is>
          <t>Enter requirements from your own records and review them with the appropriate professional. The workbook schedules user-entered dates; it does not determine legal notice periods.</t>
        </is>
      </c>
    </row>
    <row r="3" ht="32" customHeight="1">
      <c r="A3" s="6" t="inlineStr">
        <is>
          <t>Scheduling Setting</t>
        </is>
      </c>
      <c r="B3" s="6" t="inlineStr">
        <is>
          <t>Editable Value</t>
        </is>
      </c>
      <c r="D3" s="6" t="inlineStr">
        <is>
          <t>Status Choices</t>
        </is>
      </c>
      <c r="E3" s="6" t="inlineStr">
        <is>
          <t>Delivery Method Choices</t>
        </is>
      </c>
      <c r="F3" s="6" t="inlineStr">
        <is>
          <t>Responsible Party Choices</t>
        </is>
      </c>
    </row>
    <row r="4">
      <c r="A4" s="31" t="inlineStr">
        <is>
          <t>Review Date</t>
        </is>
      </c>
      <c r="B4" s="52" t="n">
        <v>46276</v>
      </c>
      <c r="D4" s="19" t="inlineStr">
        <is>
          <t>Not Started</t>
        </is>
      </c>
      <c r="E4" s="19" t="inlineStr">
        <is>
          <t>Not Selected</t>
        </is>
      </c>
      <c r="F4" s="19" t="inlineStr">
        <is>
          <t>Fictional Owner Review Team</t>
        </is>
      </c>
    </row>
    <row r="5">
      <c r="A5" s="31" t="inlineStr">
        <is>
          <t>Upcoming Alert Window Days</t>
        </is>
      </c>
      <c r="B5" s="33" t="n">
        <v>30</v>
      </c>
      <c r="D5" s="19" t="inlineStr">
        <is>
          <t>Drafting</t>
        </is>
      </c>
      <c r="E5" s="19" t="inlineStr">
        <is>
          <t>Email</t>
        </is>
      </c>
      <c r="F5" s="19" t="inlineStr">
        <is>
          <t>Fictional Property Manager Team</t>
        </is>
      </c>
    </row>
    <row r="6">
      <c r="A6" s="31" t="inlineStr">
        <is>
          <t>Maximum Notice Days</t>
        </is>
      </c>
      <c r="B6" s="33" t="n">
        <v>365</v>
      </c>
      <c r="D6" s="19" t="inlineStr">
        <is>
          <t>Ready to Send</t>
        </is>
      </c>
      <c r="E6" s="19" t="inlineStr">
        <is>
          <t>First-Class Mail</t>
        </is>
      </c>
      <c r="F6" s="19" t="inlineStr">
        <is>
          <t>Fictional Leasing Coordinator</t>
        </is>
      </c>
    </row>
    <row r="7">
      <c r="A7" s="31" t="inlineStr">
        <is>
          <t>Maximum Monthly Rent</t>
        </is>
      </c>
      <c r="B7" s="53" t="n">
        <v>100000</v>
      </c>
      <c r="D7" s="19" t="inlineStr">
        <is>
          <t>Sent</t>
        </is>
      </c>
      <c r="E7" s="19" t="inlineStr">
        <is>
          <t>Certified Mail</t>
        </is>
      </c>
      <c r="F7" s="19" t="inlineStr">
        <is>
          <t>Other / Unassigned</t>
        </is>
      </c>
    </row>
    <row r="8" ht="52" customHeight="1">
      <c r="A8" s="31" t="inlineStr">
        <is>
          <t>Scheduling Limitation</t>
        </is>
      </c>
      <c r="B8" s="35" t="inlineStr">
        <is>
          <t>Notice days are entered by the user. Confirm the requirement and permitted delivery method outside this workbook.</t>
        </is>
      </c>
      <c r="D8" s="19" t="inlineStr">
        <is>
          <t>Confirmed</t>
        </is>
      </c>
      <c r="E8" s="19" t="inlineStr">
        <is>
          <t>Hand Delivery</t>
        </is>
      </c>
      <c r="F8" s="36" t="n"/>
    </row>
    <row r="9">
      <c r="D9" s="19" t="inlineStr">
        <is>
          <t>Hold</t>
        </is>
      </c>
      <c r="E9" s="19" t="inlineStr">
        <is>
          <t>Other</t>
        </is>
      </c>
      <c r="F9" s="36" t="n"/>
    </row>
    <row r="10">
      <c r="D10" s="19" t="inlineStr">
        <is>
          <t>Canceled</t>
        </is>
      </c>
      <c r="E10" s="36" t="n"/>
      <c r="F10" s="36" t="n"/>
    </row>
  </sheetData>
  <mergeCells count="1">
    <mergeCell ref="A1:F1"/>
  </mergeCells>
  <pageMargins left="0.3" right="0.3" top="0.5" bottom="0.5" header="0.2" footer="0.2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2026-09-11T00:13:49Z</dcterms:created>
  <dcterms:modified xmlns:dcterms="http://purl.org/dc/terms/" xmlns:xsi="http://www.w3.org/2001/XMLSchema-instance" xsi:type="dcterms:W3CDTF">2026-09-11T00:13:50+00:00Z</dcterms:modified>
</cp:coreProperties>
</file>