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ference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'Reference Log'!$A$4:$X$104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D706F"/>
      <sz val="9"/>
    </font>
    <font>
      <name val="Calibri"/>
      <b val="1"/>
      <color rgb="0024383F"/>
      <sz val="10"/>
    </font>
    <font>
      <name val="Calibri"/>
      <color rgb="0024383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Checks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3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Rental Applicant Reference Check Log — Summary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4" t="inlineStr">
        <is>
          <t>Activity indicators are calculated from the prepared reference log.</t>
        </is>
      </c>
    </row>
    <row r="3">
      <c r="A3" s="5" t="inlineStr">
        <is>
          <t>As of</t>
        </is>
      </c>
      <c r="B3" s="6">
        <f>TODAY()</f>
        <v/>
      </c>
    </row>
    <row r="4">
      <c r="A4" s="7" t="inlineStr">
        <is>
          <t>Indicator</t>
        </is>
      </c>
      <c r="B4" s="7" t="inlineStr">
        <is>
          <t>Value</t>
        </is>
      </c>
      <c r="D4" s="7" t="inlineStr">
        <is>
          <t>Status</t>
        </is>
      </c>
      <c r="E4" s="7" t="inlineStr">
        <is>
          <t>Checks</t>
        </is>
      </c>
    </row>
    <row r="5">
      <c r="A5" s="8" t="inlineStr">
        <is>
          <t>Logged checks</t>
        </is>
      </c>
      <c r="B5" s="9">
        <f>COUNTIF('Reference Log'!$B$5:$B$104,"&lt;&gt;")</f>
        <v/>
      </c>
      <c r="D5" s="10">
        <f>Assumptions!A5</f>
        <v/>
      </c>
      <c r="E5" s="9">
        <f>COUNTIF('Reference Log'!$U$5:$U$104,D5)</f>
        <v/>
      </c>
    </row>
    <row r="6">
      <c r="A6" s="11" t="inlineStr">
        <is>
          <t>Completed checks</t>
        </is>
      </c>
      <c r="B6" s="12">
        <f>COUNTIF('Reference Log'!$U$5:$U$104,Assumptions!$A$8)</f>
        <v/>
      </c>
      <c r="D6" s="13">
        <f>Assumptions!A6</f>
        <v/>
      </c>
      <c r="E6" s="12">
        <f>COUNTIF('Reference Log'!$U$5:$U$104,D6)</f>
        <v/>
      </c>
    </row>
    <row r="7">
      <c r="A7" s="8" t="inlineStr">
        <is>
          <t>Open statuses</t>
        </is>
      </c>
      <c r="B7" s="9">
        <f>COUNTIF('Reference Log'!$U$5:$U$104,Assumptions!$A$5)+COUNTIF('Reference Log'!$U$5:$U$104,Assumptions!$A$6)+COUNTIF('Reference Log'!$U$5:$U$104,Assumptions!$A$7)</f>
        <v/>
      </c>
      <c r="D7" s="10">
        <f>Assumptions!A7</f>
        <v/>
      </c>
      <c r="E7" s="9">
        <f>COUNTIF('Reference Log'!$U$5:$U$104,D7)</f>
        <v/>
      </c>
    </row>
    <row r="8">
      <c r="A8" s="11" t="inlineStr">
        <is>
          <t>Unable to verify</t>
        </is>
      </c>
      <c r="B8" s="12">
        <f>COUNTIF('Reference Log'!$U$5:$U$104,Assumptions!$A$9)</f>
        <v/>
      </c>
      <c r="D8" s="13">
        <f>Assumptions!A8</f>
        <v/>
      </c>
      <c r="E8" s="12">
        <f>COUNTIF('Reference Log'!$U$5:$U$104,D8)</f>
        <v/>
      </c>
    </row>
    <row r="9">
      <c r="A9" s="8" t="inlineStr">
        <is>
          <t>Attention flags</t>
        </is>
      </c>
      <c r="B9" s="9">
        <f>COUNTIF('Reference Log'!$X$5:$X$104,"Due")+COUNTIF('Reference Log'!$X$5:$X$104,"Due today")+COUNTIF('Reference Log'!$X$5:$X$104,"Consider follow-up")+COUNTIF('Reference Log'!$X$5:$X$104,"Human review")+COUNTIF('Reference Log'!$X$5:$X$104,"Applicant needed")</f>
        <v/>
      </c>
      <c r="D9" s="10">
        <f>Assumptions!A9</f>
        <v/>
      </c>
      <c r="E9" s="9">
        <f>COUNTIF('Reference Log'!$U$5:$U$104,D9)</f>
        <v/>
      </c>
    </row>
    <row r="10">
      <c r="A10" s="11" t="inlineStr">
        <is>
          <t>Completion rate</t>
        </is>
      </c>
      <c r="B10" s="14">
        <f>IFERROR(B6/B5,"")</f>
        <v/>
      </c>
    </row>
    <row r="11">
      <c r="A11" s="8" t="inlineStr">
        <is>
          <t>Average attempt number</t>
        </is>
      </c>
      <c r="B11" s="15">
        <f>IFERROR(AVERAGE('Reference Log'!$J$5:$J$104),"")</f>
        <v/>
      </c>
    </row>
    <row r="12">
      <c r="A12" s="11" t="inlineStr">
        <is>
          <t>Most recent attempt</t>
        </is>
      </c>
      <c r="B12" s="16">
        <f>IF(COUNT('Reference Log'!$I$5:$I$104)=0,"",MAX('Reference Log'!$I$5:$I$104))</f>
        <v/>
      </c>
    </row>
  </sheetData>
  <mergeCells count="1">
    <mergeCell ref="A1:H1"/>
  </mergeCells>
  <conditionalFormatting sqref="B9">
    <cfRule type="expression" priority="1" dxfId="0">
      <formula>B9&gt;0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4" customWidth="1" min="3" max="3"/>
    <col width="12" customWidth="1" min="4" max="4"/>
    <col width="17" customWidth="1" min="5" max="5"/>
    <col width="23" customWidth="1" min="6" max="6"/>
    <col width="25" customWidth="1" min="7" max="7"/>
    <col width="14" customWidth="1" min="8" max="8"/>
    <col width="13" customWidth="1" min="9" max="9"/>
    <col width="10" customWidth="1" min="10" max="10"/>
    <col width="16" customWidth="1" min="11" max="11"/>
    <col width="16" customWidth="1" min="12" max="12"/>
    <col width="20" customWidth="1" min="13" max="13"/>
    <col width="19" customWidth="1" min="14" max="14"/>
    <col width="15" customWidth="1" min="15" max="15"/>
    <col width="16" customWidth="1" min="16" max="16"/>
    <col width="17" customWidth="1" min="17" max="17"/>
    <col width="42" customWidth="1" min="18" max="18"/>
    <col width="14" customWidth="1" min="19" max="19"/>
    <col width="22" customWidth="1" min="20" max="20"/>
    <col width="20" customWidth="1" min="21" max="21"/>
    <col width="39" customWidth="1" min="22" max="22"/>
    <col width="16" customWidth="1" min="23" max="23"/>
    <col width="19" customWidth="1" min="24" max="24"/>
  </cols>
  <sheetData>
    <row r="1" ht="28" customHeight="1">
      <c r="A1" s="1" t="inlineStr">
        <is>
          <t>Rental Applicant Reference Check Log — Reference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3" t="n"/>
    </row>
    <row r="2" ht="22" customHeight="1">
      <c r="A2" s="4" t="inlineStr">
        <is>
          <t>Use one row per reference check. Record contact attempts, factual responses, follow-up dates, and reviewer notes.</t>
        </is>
      </c>
    </row>
    <row r="3"/>
    <row r="4" ht="42" customHeight="1">
      <c r="A4" s="17" t="inlineStr">
        <is>
          <t>Check ID</t>
        </is>
      </c>
      <c r="B4" s="17" t="inlineStr">
        <is>
          <t>Applicant</t>
        </is>
      </c>
      <c r="C4" s="17" t="inlineStr">
        <is>
          <t>Applied Property</t>
        </is>
      </c>
      <c r="D4" s="17" t="inlineStr">
        <is>
          <t>Applied Unit</t>
        </is>
      </c>
      <c r="E4" s="17" t="inlineStr">
        <is>
          <t>Reference Type</t>
        </is>
      </c>
      <c r="F4" s="17" t="inlineStr">
        <is>
          <t>Reference Contact</t>
        </is>
      </c>
      <c r="G4" s="17" t="inlineStr">
        <is>
          <t>Reference Organization</t>
        </is>
      </c>
      <c r="H4" s="17" t="inlineStr">
        <is>
          <t>Contact Method</t>
        </is>
      </c>
      <c r="I4" s="17" t="inlineStr">
        <is>
          <t>Attempt Date</t>
        </is>
      </c>
      <c r="J4" s="17" t="inlineStr">
        <is>
          <t>Attempt #</t>
        </is>
      </c>
      <c r="K4" s="17" t="inlineStr">
        <is>
          <t>Tenancy Start Stated</t>
        </is>
      </c>
      <c r="L4" s="17" t="inlineStr">
        <is>
          <t>Tenancy End Stated</t>
        </is>
      </c>
      <c r="M4" s="17" t="inlineStr">
        <is>
          <t>Role or Tenancy Confirmed</t>
        </is>
      </c>
      <c r="N4" s="17" t="inlineStr">
        <is>
          <t>Payment History Stated</t>
        </is>
      </c>
      <c r="O4" s="17" t="inlineStr">
        <is>
          <t>Notice Stated</t>
        </is>
      </c>
      <c r="P4" s="17" t="inlineStr">
        <is>
          <t>Condition Stated</t>
        </is>
      </c>
      <c r="Q4" s="17" t="inlineStr">
        <is>
          <t>Would Rent Again</t>
        </is>
      </c>
      <c r="R4" s="17" t="inlineStr">
        <is>
          <t>Factual Response</t>
        </is>
      </c>
      <c r="S4" s="17" t="inlineStr">
        <is>
          <t>Follow-Up Date</t>
        </is>
      </c>
      <c r="T4" s="17" t="inlineStr">
        <is>
          <t>Reviewer</t>
        </is>
      </c>
      <c r="U4" s="17" t="inlineStr">
        <is>
          <t>Status</t>
        </is>
      </c>
      <c r="V4" s="17" t="inlineStr">
        <is>
          <t>Reviewer Notes</t>
        </is>
      </c>
      <c r="W4" s="17" t="inlineStr">
        <is>
          <t>Days Since Attempt</t>
        </is>
      </c>
      <c r="X4" s="17" t="inlineStr">
        <is>
          <t>Follow-Up Flag</t>
        </is>
      </c>
    </row>
    <row r="5" ht="38" customHeight="1">
      <c r="A5" s="9">
        <f>IF(B5="","","RC-"&amp;TEXT(ROW()-4,"000"))</f>
        <v/>
      </c>
      <c r="B5" s="18" t="inlineStr">
        <is>
          <t>Fictional Avery Slate</t>
        </is>
      </c>
      <c r="C5" s="18" t="inlineStr">
        <is>
          <t>Fictional Maple Landing</t>
        </is>
      </c>
      <c r="D5" s="19" t="inlineStr">
        <is>
          <t>FIC-101</t>
        </is>
      </c>
      <c r="E5" s="18" t="inlineStr">
        <is>
          <t>Prior housing</t>
        </is>
      </c>
      <c r="F5" s="18" t="inlineStr">
        <is>
          <t>Fictional Rowan Quill</t>
        </is>
      </c>
      <c r="G5" s="18" t="inlineStr">
        <is>
          <t>Fictional Lantern Housing</t>
        </is>
      </c>
      <c r="H5" s="19" t="inlineStr">
        <is>
          <t>Phone</t>
        </is>
      </c>
      <c r="I5" s="20" t="n">
        <v>46267</v>
      </c>
      <c r="J5" s="21" t="n">
        <v>1</v>
      </c>
      <c r="K5" s="20" t="n">
        <v>45475</v>
      </c>
      <c r="L5" s="20" t="n">
        <v>46205</v>
      </c>
      <c r="M5" s="19" t="inlineStr">
        <is>
          <t>Yes</t>
        </is>
      </c>
      <c r="N5" s="19" t="inlineStr">
        <is>
          <t>Yes</t>
        </is>
      </c>
      <c r="O5" s="19" t="inlineStr">
        <is>
          <t>Yes</t>
        </is>
      </c>
      <c r="P5" s="19" t="inlineStr">
        <is>
          <t>Yes</t>
        </is>
      </c>
      <c r="Q5" s="19" t="inlineStr">
        <is>
          <t>Yes</t>
        </is>
      </c>
      <c r="R5" s="22" t="inlineStr">
        <is>
          <t>Reference stated the tenancy dates and payment history shown in this row.</t>
        </is>
      </c>
      <c r="S5" s="20" t="n"/>
      <c r="T5" s="18" t="inlineStr">
        <is>
          <t>Fictional Casey Birch</t>
        </is>
      </c>
      <c r="U5" s="19" t="inlineStr">
        <is>
          <t>Completed</t>
        </is>
      </c>
      <c r="V5" s="22" t="inlineStr">
        <is>
          <t>Response recorded as stated; no independent verification is represented.</t>
        </is>
      </c>
      <c r="W5" s="23">
        <f>IF(I5="","",MAX(0,TODAY()-I5))</f>
        <v/>
      </c>
      <c r="X5" s="24">
        <f>IF(COUNTA(B5:V5)=0,"",IF(B5="","Applicant needed",IF(U5="Completed","Closed",IF(U5="Unable to verify","Human review",IF(S5&lt;&gt;"",IF(S5&lt;TODAY(),"Due",IF(S5=TODAY(),"Due today","Scheduled")),IF(I5="","Not started",IF(TODAY()-I5&gt;=Assumptions!$B$13,"Consider follow-up","Monitor")))))))</f>
        <v/>
      </c>
    </row>
    <row r="6" ht="38" customHeight="1">
      <c r="A6" s="12">
        <f>IF(B6="","","RC-"&amp;TEXT(ROW()-4,"000"))</f>
        <v/>
      </c>
      <c r="B6" s="18" t="inlineStr">
        <is>
          <t>Fictional Avery Slate</t>
        </is>
      </c>
      <c r="C6" s="18" t="inlineStr">
        <is>
          <t>Fictional Maple Landing</t>
        </is>
      </c>
      <c r="D6" s="19" t="inlineStr">
        <is>
          <t>FIC-101</t>
        </is>
      </c>
      <c r="E6" s="18" t="inlineStr">
        <is>
          <t>Employment</t>
        </is>
      </c>
      <c r="F6" s="18" t="inlineStr">
        <is>
          <t>Fictional Ellis Comet</t>
        </is>
      </c>
      <c r="G6" s="18" t="inlineStr">
        <is>
          <t>Fictional Blue Acorn Studio</t>
        </is>
      </c>
      <c r="H6" s="19" t="inlineStr">
        <is>
          <t>Email</t>
        </is>
      </c>
      <c r="I6" s="20" t="n">
        <v>46273</v>
      </c>
      <c r="J6" s="21" t="n">
        <v>1</v>
      </c>
      <c r="K6" s="20" t="n"/>
      <c r="L6" s="20" t="n"/>
      <c r="M6" s="19" t="inlineStr">
        <is>
          <t>Not stated</t>
        </is>
      </c>
      <c r="N6" s="19" t="inlineStr">
        <is>
          <t>Not applicable</t>
        </is>
      </c>
      <c r="O6" s="19" t="inlineStr">
        <is>
          <t>Not applicable</t>
        </is>
      </c>
      <c r="P6" s="19" t="inlineStr">
        <is>
          <t>Not applicable</t>
        </is>
      </c>
      <c r="Q6" s="19" t="inlineStr">
        <is>
          <t>Not applicable</t>
        </is>
      </c>
      <c r="R6" s="22" t="inlineStr">
        <is>
          <t>No substantive response had been received at the time of entry.</t>
        </is>
      </c>
      <c r="S6" s="20" t="n">
        <v>46276</v>
      </c>
      <c r="T6" s="18" t="inlineStr">
        <is>
          <t>Fictional Casey Birch</t>
        </is>
      </c>
      <c r="U6" s="19" t="inlineStr">
        <is>
          <t>Awaiting response</t>
        </is>
      </c>
      <c r="V6" s="22" t="inlineStr">
        <is>
          <t>Reviewer scheduled another contact attempt.</t>
        </is>
      </c>
      <c r="W6" s="25">
        <f>IF(I6="","",MAX(0,TODAY()-I6))</f>
        <v/>
      </c>
      <c r="X6" s="26">
        <f>IF(COUNTA(B6:V6)=0,"",IF(B6="","Applicant needed",IF(U6="Completed","Closed",IF(U6="Unable to verify","Human review",IF(S6&lt;&gt;"",IF(S6&lt;TODAY(),"Due",IF(S6=TODAY(),"Due today","Scheduled")),IF(I6="","Not started",IF(TODAY()-I6&gt;=Assumptions!$B$13,"Consider follow-up","Monitor")))))))</f>
        <v/>
      </c>
    </row>
    <row r="7" ht="38" customHeight="1">
      <c r="A7" s="9">
        <f>IF(B7="","","RC-"&amp;TEXT(ROW()-4,"000"))</f>
        <v/>
      </c>
      <c r="B7" s="18" t="inlineStr">
        <is>
          <t>Fictional Brooke Ember</t>
        </is>
      </c>
      <c r="C7" s="18" t="inlineStr">
        <is>
          <t>Fictional Harbor Flats</t>
        </is>
      </c>
      <c r="D7" s="19" t="inlineStr">
        <is>
          <t>FIC-204</t>
        </is>
      </c>
      <c r="E7" s="18" t="inlineStr">
        <is>
          <t>Prior housing</t>
        </is>
      </c>
      <c r="F7" s="18" t="inlineStr">
        <is>
          <t>Fictional Marlow Finch</t>
        </is>
      </c>
      <c r="G7" s="18" t="inlineStr">
        <is>
          <t>Fictional Paper Kite Rentals</t>
        </is>
      </c>
      <c r="H7" s="19" t="inlineStr">
        <is>
          <t>Phone</t>
        </is>
      </c>
      <c r="I7" s="20" t="n">
        <v>46270</v>
      </c>
      <c r="J7" s="21" t="n">
        <v>2</v>
      </c>
      <c r="K7" s="20" t="n">
        <v>45075</v>
      </c>
      <c r="L7" s="20" t="n">
        <v>46075</v>
      </c>
      <c r="M7" s="19" t="inlineStr">
        <is>
          <t>Not stated</t>
        </is>
      </c>
      <c r="N7" s="19" t="inlineStr">
        <is>
          <t>Not stated</t>
        </is>
      </c>
      <c r="O7" s="19" t="inlineStr">
        <is>
          <t>Not stated</t>
        </is>
      </c>
      <c r="P7" s="19" t="inlineStr">
        <is>
          <t>Not stated</t>
        </is>
      </c>
      <c r="Q7" s="19" t="inlineStr">
        <is>
          <t>Not stated</t>
        </is>
      </c>
      <c r="R7" s="22" t="inlineStr">
        <is>
          <t>Voicemail greeting only; no factual reference response was received.</t>
        </is>
      </c>
      <c r="S7" s="20" t="n">
        <v>46274</v>
      </c>
      <c r="T7" s="18" t="inlineStr">
        <is>
          <t>Fictional Jordan Vale</t>
        </is>
      </c>
      <c r="U7" s="19" t="inlineStr">
        <is>
          <t>Attempted</t>
        </is>
      </c>
      <c r="V7" s="22" t="inlineStr">
        <is>
          <t>Past follow-up date requires a human review.</t>
        </is>
      </c>
      <c r="W7" s="23">
        <f>IF(I7="","",MAX(0,TODAY()-I7))</f>
        <v/>
      </c>
      <c r="X7" s="24">
        <f>IF(COUNTA(B7:V7)=0,"",IF(B7="","Applicant needed",IF(U7="Completed","Closed",IF(U7="Unable to verify","Human review",IF(S7&lt;&gt;"",IF(S7&lt;TODAY(),"Due",IF(S7=TODAY(),"Due today","Scheduled")),IF(I7="","Not started",IF(TODAY()-I7&gt;=Assumptions!$B$13,"Consider follow-up","Monitor")))))))</f>
        <v/>
      </c>
    </row>
    <row r="8" ht="38" customHeight="1">
      <c r="A8" s="12">
        <f>IF(B8="","","RC-"&amp;TEXT(ROW()-4,"000"))</f>
        <v/>
      </c>
      <c r="B8" s="18" t="inlineStr">
        <is>
          <t>Fictional Cameron Frost</t>
        </is>
      </c>
      <c r="C8" s="18" t="inlineStr">
        <is>
          <t>Fictional Juniper Row</t>
        </is>
      </c>
      <c r="D8" s="19" t="inlineStr">
        <is>
          <t>FIC-B3</t>
        </is>
      </c>
      <c r="E8" s="18" t="inlineStr">
        <is>
          <t>Employment</t>
        </is>
      </c>
      <c r="F8" s="18" t="inlineStr">
        <is>
          <t>Fictional Tessa Lark</t>
        </is>
      </c>
      <c r="G8" s="18" t="inlineStr">
        <is>
          <t>Fictional Copper Cloud Works</t>
        </is>
      </c>
      <c r="H8" s="19" t="inlineStr">
        <is>
          <t>Phone</t>
        </is>
      </c>
      <c r="I8" s="20" t="n">
        <v>46263</v>
      </c>
      <c r="J8" s="21" t="n">
        <v>1</v>
      </c>
      <c r="K8" s="20" t="n"/>
      <c r="L8" s="20" t="n"/>
      <c r="M8" s="19" t="inlineStr">
        <is>
          <t>Yes</t>
        </is>
      </c>
      <c r="N8" s="19" t="inlineStr">
        <is>
          <t>Not applicable</t>
        </is>
      </c>
      <c r="O8" s="19" t="inlineStr">
        <is>
          <t>Not applicable</t>
        </is>
      </c>
      <c r="P8" s="19" t="inlineStr">
        <is>
          <t>Not applicable</t>
        </is>
      </c>
      <c r="Q8" s="19" t="inlineStr">
        <is>
          <t>Not applicable</t>
        </is>
      </c>
      <c r="R8" s="22" t="inlineStr">
        <is>
          <t>Reference stated the applicant's role and employment dates.</t>
        </is>
      </c>
      <c r="S8" s="20" t="n"/>
      <c r="T8" s="18" t="inlineStr">
        <is>
          <t>Fictional Jordan Vale</t>
        </is>
      </c>
      <c r="U8" s="19" t="inlineStr">
        <is>
          <t>Completed</t>
        </is>
      </c>
      <c r="V8" s="22" t="inlineStr">
        <is>
          <t>Only the factual employment response was recorded.</t>
        </is>
      </c>
      <c r="W8" s="25">
        <f>IF(I8="","",MAX(0,TODAY()-I8))</f>
        <v/>
      </c>
      <c r="X8" s="26">
        <f>IF(COUNTA(B8:V8)=0,"",IF(B8="","Applicant needed",IF(U8="Completed","Closed",IF(U8="Unable to verify","Human review",IF(S8&lt;&gt;"",IF(S8&lt;TODAY(),"Due",IF(S8=TODAY(),"Due today","Scheduled")),IF(I8="","Not started",IF(TODAY()-I8&gt;=Assumptions!$B$13,"Consider follow-up","Monitor")))))))</f>
        <v/>
      </c>
    </row>
    <row r="9" ht="38" customHeight="1">
      <c r="A9" s="9">
        <f>IF(B9="","","RC-"&amp;TEXT(ROW()-4,"000"))</f>
        <v/>
      </c>
      <c r="B9" s="18" t="inlineStr">
        <is>
          <t>Fictional Devon Meadow</t>
        </is>
      </c>
      <c r="C9" s="18" t="inlineStr">
        <is>
          <t>Fictional Maple Landing</t>
        </is>
      </c>
      <c r="D9" s="19" t="inlineStr">
        <is>
          <t>FIC-108</t>
        </is>
      </c>
      <c r="E9" s="18" t="inlineStr">
        <is>
          <t>Prior housing</t>
        </is>
      </c>
      <c r="F9" s="18" t="inlineStr">
        <is>
          <t>Fictional Nori Wren</t>
        </is>
      </c>
      <c r="G9" s="18" t="inlineStr">
        <is>
          <t>Fictional Violet Door Homes</t>
        </is>
      </c>
      <c r="H9" s="19" t="inlineStr">
        <is>
          <t>Email</t>
        </is>
      </c>
      <c r="I9" s="20" t="n">
        <v>46245</v>
      </c>
      <c r="J9" s="21" t="n">
        <v>10</v>
      </c>
      <c r="K9" s="20" t="n">
        <v>45325</v>
      </c>
      <c r="L9" s="20" t="n">
        <v>45855</v>
      </c>
      <c r="M9" s="19" t="inlineStr">
        <is>
          <t>Not stated</t>
        </is>
      </c>
      <c r="N9" s="19" t="inlineStr">
        <is>
          <t>Not stated</t>
        </is>
      </c>
      <c r="O9" s="19" t="inlineStr">
        <is>
          <t>Not stated</t>
        </is>
      </c>
      <c r="P9" s="19" t="inlineStr">
        <is>
          <t>Not stated</t>
        </is>
      </c>
      <c r="Q9" s="19" t="inlineStr">
        <is>
          <t>Not stated</t>
        </is>
      </c>
      <c r="R9" s="22" t="inlineStr">
        <is>
          <t>No response was received after the recorded attempts.</t>
        </is>
      </c>
      <c r="S9" s="20" t="n"/>
      <c r="T9" s="18" t="inlineStr">
        <is>
          <t>Fictional Casey Birch</t>
        </is>
      </c>
      <c r="U9" s="19" t="inlineStr">
        <is>
          <t>Unable to verify</t>
        </is>
      </c>
      <c r="V9" s="22" t="inlineStr">
        <is>
          <t>Attempt number tests the editable maximum boundary.</t>
        </is>
      </c>
      <c r="W9" s="23">
        <f>IF(I9="","",MAX(0,TODAY()-I9))</f>
        <v/>
      </c>
      <c r="X9" s="24">
        <f>IF(COUNTA(B9:V9)=0,"",IF(B9="","Applicant needed",IF(U9="Completed","Closed",IF(U9="Unable to verify","Human review",IF(S9&lt;&gt;"",IF(S9&lt;TODAY(),"Due",IF(S9=TODAY(),"Due today","Scheduled")),IF(I9="","Not started",IF(TODAY()-I9&gt;=Assumptions!$B$13,"Consider follow-up","Monitor")))))))</f>
        <v/>
      </c>
    </row>
    <row r="10" ht="38" customHeight="1">
      <c r="A10" s="12">
        <f>IF(B10="","","RC-"&amp;TEXT(ROW()-4,"000"))</f>
        <v/>
      </c>
      <c r="B10" s="18" t="inlineStr">
        <is>
          <t>Fictional Emery Moss</t>
        </is>
      </c>
      <c r="C10" s="18" t="inlineStr">
        <is>
          <t>Fictional Harbor Flats</t>
        </is>
      </c>
      <c r="D10" s="19" t="inlineStr">
        <is>
          <t>FIC-310</t>
        </is>
      </c>
      <c r="E10" s="18" t="inlineStr">
        <is>
          <t>Personal</t>
        </is>
      </c>
      <c r="F10" s="18" t="inlineStr">
        <is>
          <t>Fictional Lumen Reed</t>
        </is>
      </c>
      <c r="G10" s="18" t="inlineStr">
        <is>
          <t>Fictional Personal Reference</t>
        </is>
      </c>
      <c r="H10" s="19" t="inlineStr">
        <is>
          <t>Email</t>
        </is>
      </c>
      <c r="I10" s="20" t="n"/>
      <c r="J10" s="21" t="n"/>
      <c r="K10" s="20" t="n"/>
      <c r="L10" s="20" t="n"/>
      <c r="M10" s="19" t="inlineStr">
        <is>
          <t>Not stated</t>
        </is>
      </c>
      <c r="N10" s="19" t="inlineStr">
        <is>
          <t>Not applicable</t>
        </is>
      </c>
      <c r="O10" s="19" t="inlineStr">
        <is>
          <t>Not applicable</t>
        </is>
      </c>
      <c r="P10" s="19" t="inlineStr">
        <is>
          <t>Not applicable</t>
        </is>
      </c>
      <c r="Q10" s="19" t="inlineStr">
        <is>
          <t>Not applicable</t>
        </is>
      </c>
      <c r="R10" s="22" t="inlineStr">
        <is>
          <t>No contact attempt has been recorded.</t>
        </is>
      </c>
      <c r="S10" s="20" t="n"/>
      <c r="T10" s="18" t="inlineStr">
        <is>
          <t>Fictional Morgan Pine</t>
        </is>
      </c>
      <c r="U10" s="19" t="inlineStr">
        <is>
          <t>Not started</t>
        </is>
      </c>
      <c r="V10" s="22" t="inlineStr">
        <is>
          <t>Reference details are ready for reviewer action.</t>
        </is>
      </c>
      <c r="W10" s="25">
        <f>IF(I10="","",MAX(0,TODAY()-I10))</f>
        <v/>
      </c>
      <c r="X10" s="26">
        <f>IF(COUNTA(B10:V10)=0,"",IF(B10="","Applicant needed",IF(U10="Completed","Closed",IF(U10="Unable to verify","Human review",IF(S10&lt;&gt;"",IF(S10&lt;TODAY(),"Due",IF(S10=TODAY(),"Due today","Scheduled")),IF(I10="","Not started",IF(TODAY()-I10&gt;=Assumptions!$B$13,"Consider follow-up","Monitor")))))))</f>
        <v/>
      </c>
    </row>
    <row r="11" ht="38" customHeight="1">
      <c r="A11" s="9">
        <f>IF(B11="","","RC-"&amp;TEXT(ROW()-4,"000"))</f>
        <v/>
      </c>
      <c r="B11" s="18" t="inlineStr">
        <is>
          <t>Fictional Finley Quartz</t>
        </is>
      </c>
      <c r="C11" s="18" t="inlineStr">
        <is>
          <t>Fictional Juniper Row</t>
        </is>
      </c>
      <c r="D11" s="19" t="inlineStr">
        <is>
          <t>FIC-C7</t>
        </is>
      </c>
      <c r="E11" s="18" t="inlineStr">
        <is>
          <t>Prior housing</t>
        </is>
      </c>
      <c r="F11" s="18" t="inlineStr">
        <is>
          <t>Fictional Arden Glow</t>
        </is>
      </c>
      <c r="G11" s="18" t="inlineStr">
        <is>
          <t>Fictional Starling Key Housing</t>
        </is>
      </c>
      <c r="H11" s="19" t="inlineStr">
        <is>
          <t>Letter</t>
        </is>
      </c>
      <c r="I11" s="20" t="n">
        <v>46257</v>
      </c>
      <c r="J11" s="21" t="n">
        <v>2</v>
      </c>
      <c r="K11" s="20" t="n">
        <v>45275</v>
      </c>
      <c r="L11" s="20" t="n"/>
      <c r="M11" s="19" t="inlineStr">
        <is>
          <t>Yes</t>
        </is>
      </c>
      <c r="N11" s="19" t="inlineStr">
        <is>
          <t>Yes</t>
        </is>
      </c>
      <c r="O11" s="19" t="inlineStr">
        <is>
          <t>Not stated</t>
        </is>
      </c>
      <c r="P11" s="19" t="inlineStr">
        <is>
          <t>Yes</t>
        </is>
      </c>
      <c r="Q11" s="19" t="inlineStr">
        <is>
          <t>Yes</t>
        </is>
      </c>
      <c r="R11" s="22" t="inlineStr">
        <is>
          <t>Reference stated that the tenancy remains current and provided the listed responses.</t>
        </is>
      </c>
      <c r="S11" s="20" t="n"/>
      <c r="T11" s="18" t="inlineStr">
        <is>
          <t>Fictional Morgan Pine</t>
        </is>
      </c>
      <c r="U11" s="19" t="inlineStr">
        <is>
          <t>Completed</t>
        </is>
      </c>
      <c r="V11" s="22" t="inlineStr">
        <is>
          <t>A blank tenancy end represents a stated current tenancy.</t>
        </is>
      </c>
      <c r="W11" s="23">
        <f>IF(I11="","",MAX(0,TODAY()-I11))</f>
        <v/>
      </c>
      <c r="X11" s="24">
        <f>IF(COUNTA(B11:V11)=0,"",IF(B11="","Applicant needed",IF(U11="Completed","Closed",IF(U11="Unable to verify","Human review",IF(S11&lt;&gt;"",IF(S11&lt;TODAY(),"Due",IF(S11=TODAY(),"Due today","Scheduled")),IF(I11="","Not started",IF(TODAY()-I11&gt;=Assumptions!$B$13,"Consider follow-up","Monitor")))))))</f>
        <v/>
      </c>
    </row>
    <row r="12" ht="38" customHeight="1">
      <c r="A12" s="12">
        <f>IF(B12="","","RC-"&amp;TEXT(ROW()-4,"000"))</f>
        <v/>
      </c>
      <c r="B12" s="18" t="inlineStr">
        <is>
          <t>Fictional Gray Harbor</t>
        </is>
      </c>
      <c r="C12" s="18" t="inlineStr">
        <is>
          <t>Fictional Maple Landing</t>
        </is>
      </c>
      <c r="D12" s="19" t="inlineStr">
        <is>
          <t>FIC-112</t>
        </is>
      </c>
      <c r="E12" s="18" t="inlineStr">
        <is>
          <t>Employment</t>
        </is>
      </c>
      <c r="F12" s="18" t="inlineStr">
        <is>
          <t>Fictional Sable North</t>
        </is>
      </c>
      <c r="G12" s="18" t="inlineStr">
        <is>
          <t>Fictional Moonlit Cartography</t>
        </is>
      </c>
      <c r="H12" s="19" t="inlineStr">
        <is>
          <t>Phone</t>
        </is>
      </c>
      <c r="I12" s="20" t="n">
        <v>46274</v>
      </c>
      <c r="J12" s="21" t="n">
        <v>1</v>
      </c>
      <c r="K12" s="20" t="n"/>
      <c r="L12" s="20" t="n"/>
      <c r="M12" s="19" t="inlineStr">
        <is>
          <t>Not stated</t>
        </is>
      </c>
      <c r="N12" s="19" t="inlineStr">
        <is>
          <t>Not applicable</t>
        </is>
      </c>
      <c r="O12" s="19" t="inlineStr">
        <is>
          <t>Not applicable</t>
        </is>
      </c>
      <c r="P12" s="19" t="inlineStr">
        <is>
          <t>Not applicable</t>
        </is>
      </c>
      <c r="Q12" s="19" t="inlineStr">
        <is>
          <t>Not applicable</t>
        </is>
      </c>
      <c r="R12" s="22" t="inlineStr">
        <is>
          <t>Initial call was placed; no substantive response was recorded.</t>
        </is>
      </c>
      <c r="S12" s="20" t="n">
        <v>46275</v>
      </c>
      <c r="T12" s="18" t="inlineStr">
        <is>
          <t>Fictional Jordan Vale</t>
        </is>
      </c>
      <c r="U12" s="19" t="inlineStr">
        <is>
          <t>Awaiting response</t>
        </is>
      </c>
      <c r="V12" s="22" t="inlineStr">
        <is>
          <t>Follow-up date tests the due-today boundary.</t>
        </is>
      </c>
      <c r="W12" s="25">
        <f>IF(I12="","",MAX(0,TODAY()-I12))</f>
        <v/>
      </c>
      <c r="X12" s="26">
        <f>IF(COUNTA(B12:V12)=0,"",IF(B12="","Applicant needed",IF(U12="Completed","Closed",IF(U12="Unable to verify","Human review",IF(S12&lt;&gt;"",IF(S12&lt;TODAY(),"Due",IF(S12=TODAY(),"Due today","Scheduled")),IF(I12="","Not started",IF(TODAY()-I12&gt;=Assumptions!$B$13,"Consider follow-up","Monitor")))))))</f>
        <v/>
      </c>
    </row>
    <row r="13" ht="38" customHeight="1">
      <c r="A13" s="9">
        <f>IF(B13="","","RC-"&amp;TEXT(ROW()-4,"000"))</f>
        <v/>
      </c>
      <c r="B13" s="18" t="inlineStr">
        <is>
          <t>Fictional Hollis Vale</t>
        </is>
      </c>
      <c r="C13" s="18" t="inlineStr">
        <is>
          <t>Fictional Harbor Flats</t>
        </is>
      </c>
      <c r="D13" s="19" t="inlineStr">
        <is>
          <t>FIC-215</t>
        </is>
      </c>
      <c r="E13" s="18" t="inlineStr">
        <is>
          <t>Personal</t>
        </is>
      </c>
      <c r="F13" s="18" t="inlineStr">
        <is>
          <t>Fictional Briar Lake</t>
        </is>
      </c>
      <c r="G13" s="18" t="inlineStr">
        <is>
          <t>Fictional Personal Reference</t>
        </is>
      </c>
      <c r="H13" s="19" t="inlineStr">
        <is>
          <t>Email</t>
        </is>
      </c>
      <c r="I13" s="20" t="n">
        <v>46269</v>
      </c>
      <c r="J13" s="21" t="n">
        <v>1</v>
      </c>
      <c r="K13" s="20" t="n"/>
      <c r="L13" s="20" t="n"/>
      <c r="M13" s="19" t="inlineStr">
        <is>
          <t>Not stated</t>
        </is>
      </c>
      <c r="N13" s="19" t="inlineStr">
        <is>
          <t>Not applicable</t>
        </is>
      </c>
      <c r="O13" s="19" t="inlineStr">
        <is>
          <t>Not applicable</t>
        </is>
      </c>
      <c r="P13" s="19" t="inlineStr">
        <is>
          <t>Not applicable</t>
        </is>
      </c>
      <c r="Q13" s="19" t="inlineStr">
        <is>
          <t>Not applicable</t>
        </is>
      </c>
      <c r="R13" s="22" t="inlineStr">
        <is>
          <t>A contact attempt was recorded without a substantive response.</t>
        </is>
      </c>
      <c r="S13" s="20" t="n"/>
      <c r="T13" s="18" t="inlineStr">
        <is>
          <t>Fictional Casey Birch</t>
        </is>
      </c>
      <c r="U13" s="19" t="inlineStr">
        <is>
          <t>Attempted</t>
        </is>
      </c>
      <c r="V13" s="22" t="inlineStr">
        <is>
          <t>No follow-up date is entered; the elapsed-day formula prompts review.</t>
        </is>
      </c>
      <c r="W13" s="23">
        <f>IF(I13="","",MAX(0,TODAY()-I13))</f>
        <v/>
      </c>
      <c r="X13" s="24">
        <f>IF(COUNTA(B13:V13)=0,"",IF(B13="","Applicant needed",IF(U13="Completed","Closed",IF(U13="Unable to verify","Human review",IF(S13&lt;&gt;"",IF(S13&lt;TODAY(),"Due",IF(S13=TODAY(),"Due today","Scheduled")),IF(I13="","Not started",IF(TODAY()-I13&gt;=Assumptions!$B$13,"Consider follow-up","Monitor")))))))</f>
        <v/>
      </c>
    </row>
    <row r="14" ht="38" customHeight="1">
      <c r="A14" s="12">
        <f>IF(B14="","","RC-"&amp;TEXT(ROW()-4,"000"))</f>
        <v/>
      </c>
      <c r="B14" s="18" t="inlineStr">
        <is>
          <t>Fictional Indigo Field</t>
        </is>
      </c>
      <c r="C14" s="18" t="inlineStr">
        <is>
          <t>Fictional Juniper Row</t>
        </is>
      </c>
      <c r="D14" s="19" t="inlineStr">
        <is>
          <t>FIC-A9</t>
        </is>
      </c>
      <c r="E14" s="18" t="inlineStr">
        <is>
          <t>Prior housing</t>
        </is>
      </c>
      <c r="F14" s="18" t="inlineStr">
        <is>
          <t>Fictional Orin Bloom</t>
        </is>
      </c>
      <c r="G14" s="18" t="inlineStr">
        <is>
          <t>Fictional Silver Teacup Homes</t>
        </is>
      </c>
      <c r="H14" s="19" t="inlineStr">
        <is>
          <t>Phone</t>
        </is>
      </c>
      <c r="I14" s="20" t="n">
        <v>46272</v>
      </c>
      <c r="J14" s="21" t="n">
        <v>1</v>
      </c>
      <c r="K14" s="20" t="n">
        <v>45515</v>
      </c>
      <c r="L14" s="20" t="n">
        <v>45975</v>
      </c>
      <c r="M14" s="19" t="inlineStr">
        <is>
          <t>Yes</t>
        </is>
      </c>
      <c r="N14" s="19" t="inlineStr">
        <is>
          <t>Yes</t>
        </is>
      </c>
      <c r="O14" s="19" t="inlineStr">
        <is>
          <t>Yes</t>
        </is>
      </c>
      <c r="P14" s="19" t="inlineStr">
        <is>
          <t>No</t>
        </is>
      </c>
      <c r="Q14" s="19" t="inlineStr">
        <is>
          <t>Not stated</t>
        </is>
      </c>
      <c r="R14" s="22" t="inlineStr">
        <is>
          <t>Reference stated the listed tenancy facts and did not state a future rental preference.</t>
        </is>
      </c>
      <c r="S14" s="20" t="n"/>
      <c r="T14" s="18" t="inlineStr">
        <is>
          <t>Fictional Morgan Pine</t>
        </is>
      </c>
      <c r="U14" s="19" t="inlineStr">
        <is>
          <t>Completed</t>
        </is>
      </c>
      <c r="V14" s="22" t="inlineStr">
        <is>
          <t>Responses are recorded without converting them into an applicant decision.</t>
        </is>
      </c>
      <c r="W14" s="25">
        <f>IF(I14="","",MAX(0,TODAY()-I14))</f>
        <v/>
      </c>
      <c r="X14" s="26">
        <f>IF(COUNTA(B14:V14)=0,"",IF(B14="","Applicant needed",IF(U14="Completed","Closed",IF(U14="Unable to verify","Human review",IF(S14&lt;&gt;"",IF(S14&lt;TODAY(),"Due",IF(S14=TODAY(),"Due today","Scheduled")),IF(I14="","Not started",IF(TODAY()-I14&gt;=Assumptions!$B$13,"Consider follow-up","Monitor")))))))</f>
        <v/>
      </c>
    </row>
    <row r="15" ht="22" customHeight="1">
      <c r="A15" s="9">
        <f>IF(B15="","","RC-"&amp;TEXT(ROW()-4,"000"))</f>
        <v/>
      </c>
      <c r="B15" s="18" t="n"/>
      <c r="C15" s="18" t="n"/>
      <c r="D15" s="19" t="n"/>
      <c r="E15" s="18" t="n"/>
      <c r="F15" s="18" t="n"/>
      <c r="G15" s="18" t="n"/>
      <c r="H15" s="19" t="n"/>
      <c r="I15" s="20" t="n"/>
      <c r="J15" s="21" t="n"/>
      <c r="K15" s="20" t="n"/>
      <c r="L15" s="20" t="n"/>
      <c r="M15" s="19" t="n"/>
      <c r="N15" s="19" t="n"/>
      <c r="O15" s="19" t="n"/>
      <c r="P15" s="19" t="n"/>
      <c r="Q15" s="19" t="n"/>
      <c r="R15" s="22" t="n"/>
      <c r="S15" s="20" t="n"/>
      <c r="T15" s="18" t="n"/>
      <c r="U15" s="19" t="n"/>
      <c r="V15" s="22" t="n"/>
      <c r="W15" s="23">
        <f>IF(I15="","",MAX(0,TODAY()-I15))</f>
        <v/>
      </c>
      <c r="X15" s="24">
        <f>IF(COUNTA(B15:V15)=0,"",IF(B15="","Applicant needed",IF(U15="Completed","Closed",IF(U15="Unable to verify","Human review",IF(S15&lt;&gt;"",IF(S15&lt;TODAY(),"Due",IF(S15=TODAY(),"Due today","Scheduled")),IF(I15="","Not started",IF(TODAY()-I15&gt;=Assumptions!$B$13,"Consider follow-up","Monitor")))))))</f>
        <v/>
      </c>
    </row>
    <row r="16" ht="22" customHeight="1">
      <c r="A16" s="12">
        <f>IF(B16="","","RC-"&amp;TEXT(ROW()-4,"000"))</f>
        <v/>
      </c>
      <c r="B16" s="18" t="n"/>
      <c r="C16" s="18" t="n"/>
      <c r="D16" s="19" t="n"/>
      <c r="E16" s="18" t="n"/>
      <c r="F16" s="18" t="n"/>
      <c r="G16" s="18" t="n"/>
      <c r="H16" s="19" t="n"/>
      <c r="I16" s="20" t="n"/>
      <c r="J16" s="21" t="n"/>
      <c r="K16" s="20" t="n"/>
      <c r="L16" s="20" t="n"/>
      <c r="M16" s="19" t="n"/>
      <c r="N16" s="19" t="n"/>
      <c r="O16" s="19" t="n"/>
      <c r="P16" s="19" t="n"/>
      <c r="Q16" s="19" t="n"/>
      <c r="R16" s="22" t="n"/>
      <c r="S16" s="20" t="n"/>
      <c r="T16" s="18" t="n"/>
      <c r="U16" s="19" t="n"/>
      <c r="V16" s="22" t="n"/>
      <c r="W16" s="25">
        <f>IF(I16="","",MAX(0,TODAY()-I16))</f>
        <v/>
      </c>
      <c r="X16" s="26">
        <f>IF(COUNTA(B16:V16)=0,"",IF(B16="","Applicant needed",IF(U16="Completed","Closed",IF(U16="Unable to verify","Human review",IF(S16&lt;&gt;"",IF(S16&lt;TODAY(),"Due",IF(S16=TODAY(),"Due today","Scheduled")),IF(I16="","Not started",IF(TODAY()-I16&gt;=Assumptions!$B$13,"Consider follow-up","Monitor")))))))</f>
        <v/>
      </c>
    </row>
    <row r="17" ht="22" customHeight="1">
      <c r="A17" s="9">
        <f>IF(B17="","","RC-"&amp;TEXT(ROW()-4,"000"))</f>
        <v/>
      </c>
      <c r="B17" s="18" t="n"/>
      <c r="C17" s="18" t="n"/>
      <c r="D17" s="19" t="n"/>
      <c r="E17" s="18" t="n"/>
      <c r="F17" s="18" t="n"/>
      <c r="G17" s="18" t="n"/>
      <c r="H17" s="19" t="n"/>
      <c r="I17" s="20" t="n"/>
      <c r="J17" s="21" t="n"/>
      <c r="K17" s="20" t="n"/>
      <c r="L17" s="20" t="n"/>
      <c r="M17" s="19" t="n"/>
      <c r="N17" s="19" t="n"/>
      <c r="O17" s="19" t="n"/>
      <c r="P17" s="19" t="n"/>
      <c r="Q17" s="19" t="n"/>
      <c r="R17" s="22" t="n"/>
      <c r="S17" s="20" t="n"/>
      <c r="T17" s="18" t="n"/>
      <c r="U17" s="19" t="n"/>
      <c r="V17" s="22" t="n"/>
      <c r="W17" s="23">
        <f>IF(I17="","",MAX(0,TODAY()-I17))</f>
        <v/>
      </c>
      <c r="X17" s="24">
        <f>IF(COUNTA(B17:V17)=0,"",IF(B17="","Applicant needed",IF(U17="Completed","Closed",IF(U17="Unable to verify","Human review",IF(S17&lt;&gt;"",IF(S17&lt;TODAY(),"Due",IF(S17=TODAY(),"Due today","Scheduled")),IF(I17="","Not started",IF(TODAY()-I17&gt;=Assumptions!$B$13,"Consider follow-up","Monitor")))))))</f>
        <v/>
      </c>
    </row>
    <row r="18" ht="22" customHeight="1">
      <c r="A18" s="12">
        <f>IF(B18="","","RC-"&amp;TEXT(ROW()-4,"000"))</f>
        <v/>
      </c>
      <c r="B18" s="18" t="n"/>
      <c r="C18" s="18" t="n"/>
      <c r="D18" s="19" t="n"/>
      <c r="E18" s="18" t="n"/>
      <c r="F18" s="18" t="n"/>
      <c r="G18" s="18" t="n"/>
      <c r="H18" s="19" t="n"/>
      <c r="I18" s="20" t="n"/>
      <c r="J18" s="21" t="n"/>
      <c r="K18" s="20" t="n"/>
      <c r="L18" s="20" t="n"/>
      <c r="M18" s="19" t="n"/>
      <c r="N18" s="19" t="n"/>
      <c r="O18" s="19" t="n"/>
      <c r="P18" s="19" t="n"/>
      <c r="Q18" s="19" t="n"/>
      <c r="R18" s="22" t="n"/>
      <c r="S18" s="20" t="n"/>
      <c r="T18" s="18" t="n"/>
      <c r="U18" s="19" t="n"/>
      <c r="V18" s="22" t="n"/>
      <c r="W18" s="25">
        <f>IF(I18="","",MAX(0,TODAY()-I18))</f>
        <v/>
      </c>
      <c r="X18" s="26">
        <f>IF(COUNTA(B18:V18)=0,"",IF(B18="","Applicant needed",IF(U18="Completed","Closed",IF(U18="Unable to verify","Human review",IF(S18&lt;&gt;"",IF(S18&lt;TODAY(),"Due",IF(S18=TODAY(),"Due today","Scheduled")),IF(I18="","Not started",IF(TODAY()-I18&gt;=Assumptions!$B$13,"Consider follow-up","Monitor")))))))</f>
        <v/>
      </c>
    </row>
    <row r="19" ht="22" customHeight="1">
      <c r="A19" s="9">
        <f>IF(B19="","","RC-"&amp;TEXT(ROW()-4,"000"))</f>
        <v/>
      </c>
      <c r="B19" s="18" t="n"/>
      <c r="C19" s="18" t="n"/>
      <c r="D19" s="19" t="n"/>
      <c r="E19" s="18" t="n"/>
      <c r="F19" s="18" t="n"/>
      <c r="G19" s="18" t="n"/>
      <c r="H19" s="19" t="n"/>
      <c r="I19" s="20" t="n"/>
      <c r="J19" s="21" t="n"/>
      <c r="K19" s="20" t="n"/>
      <c r="L19" s="20" t="n"/>
      <c r="M19" s="19" t="n"/>
      <c r="N19" s="19" t="n"/>
      <c r="O19" s="19" t="n"/>
      <c r="P19" s="19" t="n"/>
      <c r="Q19" s="19" t="n"/>
      <c r="R19" s="22" t="n"/>
      <c r="S19" s="20" t="n"/>
      <c r="T19" s="18" t="n"/>
      <c r="U19" s="19" t="n"/>
      <c r="V19" s="22" t="n"/>
      <c r="W19" s="23">
        <f>IF(I19="","",MAX(0,TODAY()-I19))</f>
        <v/>
      </c>
      <c r="X19" s="24">
        <f>IF(COUNTA(B19:V19)=0,"",IF(B19="","Applicant needed",IF(U19="Completed","Closed",IF(U19="Unable to verify","Human review",IF(S19&lt;&gt;"",IF(S19&lt;TODAY(),"Due",IF(S19=TODAY(),"Due today","Scheduled")),IF(I19="","Not started",IF(TODAY()-I19&gt;=Assumptions!$B$13,"Consider follow-up","Monitor")))))))</f>
        <v/>
      </c>
    </row>
    <row r="20" ht="22" customHeight="1">
      <c r="A20" s="12">
        <f>IF(B20="","","RC-"&amp;TEXT(ROW()-4,"000"))</f>
        <v/>
      </c>
      <c r="B20" s="18" t="n"/>
      <c r="C20" s="18" t="n"/>
      <c r="D20" s="19" t="n"/>
      <c r="E20" s="18" t="n"/>
      <c r="F20" s="18" t="n"/>
      <c r="G20" s="18" t="n"/>
      <c r="H20" s="19" t="n"/>
      <c r="I20" s="20" t="n"/>
      <c r="J20" s="21" t="n"/>
      <c r="K20" s="20" t="n"/>
      <c r="L20" s="20" t="n"/>
      <c r="M20" s="19" t="n"/>
      <c r="N20" s="19" t="n"/>
      <c r="O20" s="19" t="n"/>
      <c r="P20" s="19" t="n"/>
      <c r="Q20" s="19" t="n"/>
      <c r="R20" s="22" t="n"/>
      <c r="S20" s="20" t="n"/>
      <c r="T20" s="18" t="n"/>
      <c r="U20" s="19" t="n"/>
      <c r="V20" s="22" t="n"/>
      <c r="W20" s="25">
        <f>IF(I20="","",MAX(0,TODAY()-I20))</f>
        <v/>
      </c>
      <c r="X20" s="26">
        <f>IF(COUNTA(B20:V20)=0,"",IF(B20="","Applicant needed",IF(U20="Completed","Closed",IF(U20="Unable to verify","Human review",IF(S20&lt;&gt;"",IF(S20&lt;TODAY(),"Due",IF(S20=TODAY(),"Due today","Scheduled")),IF(I20="","Not started",IF(TODAY()-I20&gt;=Assumptions!$B$13,"Consider follow-up","Monitor")))))))</f>
        <v/>
      </c>
    </row>
    <row r="21" ht="22" customHeight="1">
      <c r="A21" s="9">
        <f>IF(B21="","","RC-"&amp;TEXT(ROW()-4,"000"))</f>
        <v/>
      </c>
      <c r="B21" s="18" t="n"/>
      <c r="C21" s="18" t="n"/>
      <c r="D21" s="19" t="n"/>
      <c r="E21" s="18" t="n"/>
      <c r="F21" s="18" t="n"/>
      <c r="G21" s="18" t="n"/>
      <c r="H21" s="19" t="n"/>
      <c r="I21" s="20" t="n"/>
      <c r="J21" s="21" t="n"/>
      <c r="K21" s="20" t="n"/>
      <c r="L21" s="20" t="n"/>
      <c r="M21" s="19" t="n"/>
      <c r="N21" s="19" t="n"/>
      <c r="O21" s="19" t="n"/>
      <c r="P21" s="19" t="n"/>
      <c r="Q21" s="19" t="n"/>
      <c r="R21" s="22" t="n"/>
      <c r="S21" s="20" t="n"/>
      <c r="T21" s="18" t="n"/>
      <c r="U21" s="19" t="n"/>
      <c r="V21" s="22" t="n"/>
      <c r="W21" s="23">
        <f>IF(I21="","",MAX(0,TODAY()-I21))</f>
        <v/>
      </c>
      <c r="X21" s="24">
        <f>IF(COUNTA(B21:V21)=0,"",IF(B21="","Applicant needed",IF(U21="Completed","Closed",IF(U21="Unable to verify","Human review",IF(S21&lt;&gt;"",IF(S21&lt;TODAY(),"Due",IF(S21=TODAY(),"Due today","Scheduled")),IF(I21="","Not started",IF(TODAY()-I21&gt;=Assumptions!$B$13,"Consider follow-up","Monitor")))))))</f>
        <v/>
      </c>
    </row>
    <row r="22" ht="22" customHeight="1">
      <c r="A22" s="12">
        <f>IF(B22="","","RC-"&amp;TEXT(ROW()-4,"000"))</f>
        <v/>
      </c>
      <c r="B22" s="18" t="n"/>
      <c r="C22" s="18" t="n"/>
      <c r="D22" s="19" t="n"/>
      <c r="E22" s="18" t="n"/>
      <c r="F22" s="18" t="n"/>
      <c r="G22" s="18" t="n"/>
      <c r="H22" s="19" t="n"/>
      <c r="I22" s="20" t="n"/>
      <c r="J22" s="21" t="n"/>
      <c r="K22" s="20" t="n"/>
      <c r="L22" s="20" t="n"/>
      <c r="M22" s="19" t="n"/>
      <c r="N22" s="19" t="n"/>
      <c r="O22" s="19" t="n"/>
      <c r="P22" s="19" t="n"/>
      <c r="Q22" s="19" t="n"/>
      <c r="R22" s="22" t="n"/>
      <c r="S22" s="20" t="n"/>
      <c r="T22" s="18" t="n"/>
      <c r="U22" s="19" t="n"/>
      <c r="V22" s="22" t="n"/>
      <c r="W22" s="25">
        <f>IF(I22="","",MAX(0,TODAY()-I22))</f>
        <v/>
      </c>
      <c r="X22" s="26">
        <f>IF(COUNTA(B22:V22)=0,"",IF(B22="","Applicant needed",IF(U22="Completed","Closed",IF(U22="Unable to verify","Human review",IF(S22&lt;&gt;"",IF(S22&lt;TODAY(),"Due",IF(S22=TODAY(),"Due today","Scheduled")),IF(I22="","Not started",IF(TODAY()-I22&gt;=Assumptions!$B$13,"Consider follow-up","Monitor")))))))</f>
        <v/>
      </c>
    </row>
    <row r="23" ht="22" customHeight="1">
      <c r="A23" s="9">
        <f>IF(B23="","","RC-"&amp;TEXT(ROW()-4,"000"))</f>
        <v/>
      </c>
      <c r="B23" s="18" t="n"/>
      <c r="C23" s="18" t="n"/>
      <c r="D23" s="19" t="n"/>
      <c r="E23" s="18" t="n"/>
      <c r="F23" s="18" t="n"/>
      <c r="G23" s="18" t="n"/>
      <c r="H23" s="19" t="n"/>
      <c r="I23" s="20" t="n"/>
      <c r="J23" s="21" t="n"/>
      <c r="K23" s="20" t="n"/>
      <c r="L23" s="20" t="n"/>
      <c r="M23" s="19" t="n"/>
      <c r="N23" s="19" t="n"/>
      <c r="O23" s="19" t="n"/>
      <c r="P23" s="19" t="n"/>
      <c r="Q23" s="19" t="n"/>
      <c r="R23" s="22" t="n"/>
      <c r="S23" s="20" t="n"/>
      <c r="T23" s="18" t="n"/>
      <c r="U23" s="19" t="n"/>
      <c r="V23" s="22" t="n"/>
      <c r="W23" s="23">
        <f>IF(I23="","",MAX(0,TODAY()-I23))</f>
        <v/>
      </c>
      <c r="X23" s="24">
        <f>IF(COUNTA(B23:V23)=0,"",IF(B23="","Applicant needed",IF(U23="Completed","Closed",IF(U23="Unable to verify","Human review",IF(S23&lt;&gt;"",IF(S23&lt;TODAY(),"Due",IF(S23=TODAY(),"Due today","Scheduled")),IF(I23="","Not started",IF(TODAY()-I23&gt;=Assumptions!$B$13,"Consider follow-up","Monitor")))))))</f>
        <v/>
      </c>
    </row>
    <row r="24" ht="22" customHeight="1">
      <c r="A24" s="12">
        <f>IF(B24="","","RC-"&amp;TEXT(ROW()-4,"000"))</f>
        <v/>
      </c>
      <c r="B24" s="18" t="n"/>
      <c r="C24" s="18" t="n"/>
      <c r="D24" s="19" t="n"/>
      <c r="E24" s="18" t="n"/>
      <c r="F24" s="18" t="n"/>
      <c r="G24" s="18" t="n"/>
      <c r="H24" s="19" t="n"/>
      <c r="I24" s="20" t="n"/>
      <c r="J24" s="21" t="n"/>
      <c r="K24" s="20" t="n"/>
      <c r="L24" s="20" t="n"/>
      <c r="M24" s="19" t="n"/>
      <c r="N24" s="19" t="n"/>
      <c r="O24" s="19" t="n"/>
      <c r="P24" s="19" t="n"/>
      <c r="Q24" s="19" t="n"/>
      <c r="R24" s="22" t="n"/>
      <c r="S24" s="20" t="n"/>
      <c r="T24" s="18" t="n"/>
      <c r="U24" s="19" t="n"/>
      <c r="V24" s="22" t="n"/>
      <c r="W24" s="25">
        <f>IF(I24="","",MAX(0,TODAY()-I24))</f>
        <v/>
      </c>
      <c r="X24" s="26">
        <f>IF(COUNTA(B24:V24)=0,"",IF(B24="","Applicant needed",IF(U24="Completed","Closed",IF(U24="Unable to verify","Human review",IF(S24&lt;&gt;"",IF(S24&lt;TODAY(),"Due",IF(S24=TODAY(),"Due today","Scheduled")),IF(I24="","Not started",IF(TODAY()-I24&gt;=Assumptions!$B$13,"Consider follow-up","Monitor")))))))</f>
        <v/>
      </c>
    </row>
    <row r="25" ht="22" customHeight="1">
      <c r="A25" s="9">
        <f>IF(B25="","","RC-"&amp;TEXT(ROW()-4,"000"))</f>
        <v/>
      </c>
      <c r="B25" s="18" t="n"/>
      <c r="C25" s="18" t="n"/>
      <c r="D25" s="19" t="n"/>
      <c r="E25" s="18" t="n"/>
      <c r="F25" s="18" t="n"/>
      <c r="G25" s="18" t="n"/>
      <c r="H25" s="19" t="n"/>
      <c r="I25" s="20" t="n"/>
      <c r="J25" s="21" t="n"/>
      <c r="K25" s="20" t="n"/>
      <c r="L25" s="20" t="n"/>
      <c r="M25" s="19" t="n"/>
      <c r="N25" s="19" t="n"/>
      <c r="O25" s="19" t="n"/>
      <c r="P25" s="19" t="n"/>
      <c r="Q25" s="19" t="n"/>
      <c r="R25" s="22" t="n"/>
      <c r="S25" s="20" t="n"/>
      <c r="T25" s="18" t="n"/>
      <c r="U25" s="19" t="n"/>
      <c r="V25" s="22" t="n"/>
      <c r="W25" s="23">
        <f>IF(I25="","",MAX(0,TODAY()-I25))</f>
        <v/>
      </c>
      <c r="X25" s="24">
        <f>IF(COUNTA(B25:V25)=0,"",IF(B25="","Applicant needed",IF(U25="Completed","Closed",IF(U25="Unable to verify","Human review",IF(S25&lt;&gt;"",IF(S25&lt;TODAY(),"Due",IF(S25=TODAY(),"Due today","Scheduled")),IF(I25="","Not started",IF(TODAY()-I25&gt;=Assumptions!$B$13,"Consider follow-up","Monitor")))))))</f>
        <v/>
      </c>
    </row>
    <row r="26" ht="22" customHeight="1">
      <c r="A26" s="12">
        <f>IF(B26="","","RC-"&amp;TEXT(ROW()-4,"000"))</f>
        <v/>
      </c>
      <c r="B26" s="18" t="n"/>
      <c r="C26" s="18" t="n"/>
      <c r="D26" s="19" t="n"/>
      <c r="E26" s="18" t="n"/>
      <c r="F26" s="18" t="n"/>
      <c r="G26" s="18" t="n"/>
      <c r="H26" s="19" t="n"/>
      <c r="I26" s="20" t="n"/>
      <c r="J26" s="21" t="n"/>
      <c r="K26" s="20" t="n"/>
      <c r="L26" s="20" t="n"/>
      <c r="M26" s="19" t="n"/>
      <c r="N26" s="19" t="n"/>
      <c r="O26" s="19" t="n"/>
      <c r="P26" s="19" t="n"/>
      <c r="Q26" s="19" t="n"/>
      <c r="R26" s="22" t="n"/>
      <c r="S26" s="20" t="n"/>
      <c r="T26" s="18" t="n"/>
      <c r="U26" s="19" t="n"/>
      <c r="V26" s="22" t="n"/>
      <c r="W26" s="25">
        <f>IF(I26="","",MAX(0,TODAY()-I26))</f>
        <v/>
      </c>
      <c r="X26" s="26">
        <f>IF(COUNTA(B26:V26)=0,"",IF(B26="","Applicant needed",IF(U26="Completed","Closed",IF(U26="Unable to verify","Human review",IF(S26&lt;&gt;"",IF(S26&lt;TODAY(),"Due",IF(S26=TODAY(),"Due today","Scheduled")),IF(I26="","Not started",IF(TODAY()-I26&gt;=Assumptions!$B$13,"Consider follow-up","Monitor")))))))</f>
        <v/>
      </c>
    </row>
    <row r="27" ht="22" customHeight="1">
      <c r="A27" s="9">
        <f>IF(B27="","","RC-"&amp;TEXT(ROW()-4,"000"))</f>
        <v/>
      </c>
      <c r="B27" s="18" t="n"/>
      <c r="C27" s="18" t="n"/>
      <c r="D27" s="19" t="n"/>
      <c r="E27" s="18" t="n"/>
      <c r="F27" s="18" t="n"/>
      <c r="G27" s="18" t="n"/>
      <c r="H27" s="19" t="n"/>
      <c r="I27" s="20" t="n"/>
      <c r="J27" s="21" t="n"/>
      <c r="K27" s="20" t="n"/>
      <c r="L27" s="20" t="n"/>
      <c r="M27" s="19" t="n"/>
      <c r="N27" s="19" t="n"/>
      <c r="O27" s="19" t="n"/>
      <c r="P27" s="19" t="n"/>
      <c r="Q27" s="19" t="n"/>
      <c r="R27" s="22" t="n"/>
      <c r="S27" s="20" t="n"/>
      <c r="T27" s="18" t="n"/>
      <c r="U27" s="19" t="n"/>
      <c r="V27" s="22" t="n"/>
      <c r="W27" s="23">
        <f>IF(I27="","",MAX(0,TODAY()-I27))</f>
        <v/>
      </c>
      <c r="X27" s="24">
        <f>IF(COUNTA(B27:V27)=0,"",IF(B27="","Applicant needed",IF(U27="Completed","Closed",IF(U27="Unable to verify","Human review",IF(S27&lt;&gt;"",IF(S27&lt;TODAY(),"Due",IF(S27=TODAY(),"Due today","Scheduled")),IF(I27="","Not started",IF(TODAY()-I27&gt;=Assumptions!$B$13,"Consider follow-up","Monitor")))))))</f>
        <v/>
      </c>
    </row>
    <row r="28" ht="22" customHeight="1">
      <c r="A28" s="12">
        <f>IF(B28="","","RC-"&amp;TEXT(ROW()-4,"000"))</f>
        <v/>
      </c>
      <c r="B28" s="18" t="n"/>
      <c r="C28" s="18" t="n"/>
      <c r="D28" s="19" t="n"/>
      <c r="E28" s="18" t="n"/>
      <c r="F28" s="18" t="n"/>
      <c r="G28" s="18" t="n"/>
      <c r="H28" s="19" t="n"/>
      <c r="I28" s="20" t="n"/>
      <c r="J28" s="21" t="n"/>
      <c r="K28" s="20" t="n"/>
      <c r="L28" s="20" t="n"/>
      <c r="M28" s="19" t="n"/>
      <c r="N28" s="19" t="n"/>
      <c r="O28" s="19" t="n"/>
      <c r="P28" s="19" t="n"/>
      <c r="Q28" s="19" t="n"/>
      <c r="R28" s="22" t="n"/>
      <c r="S28" s="20" t="n"/>
      <c r="T28" s="18" t="n"/>
      <c r="U28" s="19" t="n"/>
      <c r="V28" s="22" t="n"/>
      <c r="W28" s="25">
        <f>IF(I28="","",MAX(0,TODAY()-I28))</f>
        <v/>
      </c>
      <c r="X28" s="26">
        <f>IF(COUNTA(B28:V28)=0,"",IF(B28="","Applicant needed",IF(U28="Completed","Closed",IF(U28="Unable to verify","Human review",IF(S28&lt;&gt;"",IF(S28&lt;TODAY(),"Due",IF(S28=TODAY(),"Due today","Scheduled")),IF(I28="","Not started",IF(TODAY()-I28&gt;=Assumptions!$B$13,"Consider follow-up","Monitor")))))))</f>
        <v/>
      </c>
    </row>
    <row r="29" ht="22" customHeight="1">
      <c r="A29" s="9">
        <f>IF(B29="","","RC-"&amp;TEXT(ROW()-4,"000"))</f>
        <v/>
      </c>
      <c r="B29" s="18" t="n"/>
      <c r="C29" s="18" t="n"/>
      <c r="D29" s="19" t="n"/>
      <c r="E29" s="18" t="n"/>
      <c r="F29" s="18" t="n"/>
      <c r="G29" s="18" t="n"/>
      <c r="H29" s="19" t="n"/>
      <c r="I29" s="20" t="n"/>
      <c r="J29" s="21" t="n"/>
      <c r="K29" s="20" t="n"/>
      <c r="L29" s="20" t="n"/>
      <c r="M29" s="19" t="n"/>
      <c r="N29" s="19" t="n"/>
      <c r="O29" s="19" t="n"/>
      <c r="P29" s="19" t="n"/>
      <c r="Q29" s="19" t="n"/>
      <c r="R29" s="22" t="n"/>
      <c r="S29" s="20" t="n"/>
      <c r="T29" s="18" t="n"/>
      <c r="U29" s="19" t="n"/>
      <c r="V29" s="22" t="n"/>
      <c r="W29" s="23">
        <f>IF(I29="","",MAX(0,TODAY()-I29))</f>
        <v/>
      </c>
      <c r="X29" s="24">
        <f>IF(COUNTA(B29:V29)=0,"",IF(B29="","Applicant needed",IF(U29="Completed","Closed",IF(U29="Unable to verify","Human review",IF(S29&lt;&gt;"",IF(S29&lt;TODAY(),"Due",IF(S29=TODAY(),"Due today","Scheduled")),IF(I29="","Not started",IF(TODAY()-I29&gt;=Assumptions!$B$13,"Consider follow-up","Monitor")))))))</f>
        <v/>
      </c>
    </row>
    <row r="30" ht="22" customHeight="1">
      <c r="A30" s="12">
        <f>IF(B30="","","RC-"&amp;TEXT(ROW()-4,"000"))</f>
        <v/>
      </c>
      <c r="B30" s="18" t="n"/>
      <c r="C30" s="18" t="n"/>
      <c r="D30" s="19" t="n"/>
      <c r="E30" s="18" t="n"/>
      <c r="F30" s="18" t="n"/>
      <c r="G30" s="18" t="n"/>
      <c r="H30" s="19" t="n"/>
      <c r="I30" s="20" t="n"/>
      <c r="J30" s="21" t="n"/>
      <c r="K30" s="20" t="n"/>
      <c r="L30" s="20" t="n"/>
      <c r="M30" s="19" t="n"/>
      <c r="N30" s="19" t="n"/>
      <c r="O30" s="19" t="n"/>
      <c r="P30" s="19" t="n"/>
      <c r="Q30" s="19" t="n"/>
      <c r="R30" s="22" t="n"/>
      <c r="S30" s="20" t="n"/>
      <c r="T30" s="18" t="n"/>
      <c r="U30" s="19" t="n"/>
      <c r="V30" s="22" t="n"/>
      <c r="W30" s="25">
        <f>IF(I30="","",MAX(0,TODAY()-I30))</f>
        <v/>
      </c>
      <c r="X30" s="26">
        <f>IF(COUNTA(B30:V30)=0,"",IF(B30="","Applicant needed",IF(U30="Completed","Closed",IF(U30="Unable to verify","Human review",IF(S30&lt;&gt;"",IF(S30&lt;TODAY(),"Due",IF(S30=TODAY(),"Due today","Scheduled")),IF(I30="","Not started",IF(TODAY()-I30&gt;=Assumptions!$B$13,"Consider follow-up","Monitor")))))))</f>
        <v/>
      </c>
    </row>
    <row r="31" ht="22" customHeight="1">
      <c r="A31" s="9">
        <f>IF(B31="","","RC-"&amp;TEXT(ROW()-4,"000"))</f>
        <v/>
      </c>
      <c r="B31" s="18" t="n"/>
      <c r="C31" s="18" t="n"/>
      <c r="D31" s="19" t="n"/>
      <c r="E31" s="18" t="n"/>
      <c r="F31" s="18" t="n"/>
      <c r="G31" s="18" t="n"/>
      <c r="H31" s="19" t="n"/>
      <c r="I31" s="20" t="n"/>
      <c r="J31" s="21" t="n"/>
      <c r="K31" s="20" t="n"/>
      <c r="L31" s="20" t="n"/>
      <c r="M31" s="19" t="n"/>
      <c r="N31" s="19" t="n"/>
      <c r="O31" s="19" t="n"/>
      <c r="P31" s="19" t="n"/>
      <c r="Q31" s="19" t="n"/>
      <c r="R31" s="22" t="n"/>
      <c r="S31" s="20" t="n"/>
      <c r="T31" s="18" t="n"/>
      <c r="U31" s="19" t="n"/>
      <c r="V31" s="22" t="n"/>
      <c r="W31" s="23">
        <f>IF(I31="","",MAX(0,TODAY()-I31))</f>
        <v/>
      </c>
      <c r="X31" s="24">
        <f>IF(COUNTA(B31:V31)=0,"",IF(B31="","Applicant needed",IF(U31="Completed","Closed",IF(U31="Unable to verify","Human review",IF(S31&lt;&gt;"",IF(S31&lt;TODAY(),"Due",IF(S31=TODAY(),"Due today","Scheduled")),IF(I31="","Not started",IF(TODAY()-I31&gt;=Assumptions!$B$13,"Consider follow-up","Monitor")))))))</f>
        <v/>
      </c>
    </row>
    <row r="32" ht="22" customHeight="1">
      <c r="A32" s="12">
        <f>IF(B32="","","RC-"&amp;TEXT(ROW()-4,"000"))</f>
        <v/>
      </c>
      <c r="B32" s="18" t="n"/>
      <c r="C32" s="18" t="n"/>
      <c r="D32" s="19" t="n"/>
      <c r="E32" s="18" t="n"/>
      <c r="F32" s="18" t="n"/>
      <c r="G32" s="18" t="n"/>
      <c r="H32" s="19" t="n"/>
      <c r="I32" s="20" t="n"/>
      <c r="J32" s="21" t="n"/>
      <c r="K32" s="20" t="n"/>
      <c r="L32" s="20" t="n"/>
      <c r="M32" s="19" t="n"/>
      <c r="N32" s="19" t="n"/>
      <c r="O32" s="19" t="n"/>
      <c r="P32" s="19" t="n"/>
      <c r="Q32" s="19" t="n"/>
      <c r="R32" s="22" t="n"/>
      <c r="S32" s="20" t="n"/>
      <c r="T32" s="18" t="n"/>
      <c r="U32" s="19" t="n"/>
      <c r="V32" s="22" t="n"/>
      <c r="W32" s="25">
        <f>IF(I32="","",MAX(0,TODAY()-I32))</f>
        <v/>
      </c>
      <c r="X32" s="26">
        <f>IF(COUNTA(B32:V32)=0,"",IF(B32="","Applicant needed",IF(U32="Completed","Closed",IF(U32="Unable to verify","Human review",IF(S32&lt;&gt;"",IF(S32&lt;TODAY(),"Due",IF(S32=TODAY(),"Due today","Scheduled")),IF(I32="","Not started",IF(TODAY()-I32&gt;=Assumptions!$B$13,"Consider follow-up","Monitor")))))))</f>
        <v/>
      </c>
    </row>
    <row r="33" ht="22" customHeight="1">
      <c r="A33" s="9">
        <f>IF(B33="","","RC-"&amp;TEXT(ROW()-4,"000"))</f>
        <v/>
      </c>
      <c r="B33" s="18" t="n"/>
      <c r="C33" s="18" t="n"/>
      <c r="D33" s="19" t="n"/>
      <c r="E33" s="18" t="n"/>
      <c r="F33" s="18" t="n"/>
      <c r="G33" s="18" t="n"/>
      <c r="H33" s="19" t="n"/>
      <c r="I33" s="20" t="n"/>
      <c r="J33" s="21" t="n"/>
      <c r="K33" s="20" t="n"/>
      <c r="L33" s="20" t="n"/>
      <c r="M33" s="19" t="n"/>
      <c r="N33" s="19" t="n"/>
      <c r="O33" s="19" t="n"/>
      <c r="P33" s="19" t="n"/>
      <c r="Q33" s="19" t="n"/>
      <c r="R33" s="22" t="n"/>
      <c r="S33" s="20" t="n"/>
      <c r="T33" s="18" t="n"/>
      <c r="U33" s="19" t="n"/>
      <c r="V33" s="22" t="n"/>
      <c r="W33" s="23">
        <f>IF(I33="","",MAX(0,TODAY()-I33))</f>
        <v/>
      </c>
      <c r="X33" s="24">
        <f>IF(COUNTA(B33:V33)=0,"",IF(B33="","Applicant needed",IF(U33="Completed","Closed",IF(U33="Unable to verify","Human review",IF(S33&lt;&gt;"",IF(S33&lt;TODAY(),"Due",IF(S33=TODAY(),"Due today","Scheduled")),IF(I33="","Not started",IF(TODAY()-I33&gt;=Assumptions!$B$13,"Consider follow-up","Monitor")))))))</f>
        <v/>
      </c>
    </row>
    <row r="34" ht="22" customHeight="1">
      <c r="A34" s="12">
        <f>IF(B34="","","RC-"&amp;TEXT(ROW()-4,"000"))</f>
        <v/>
      </c>
      <c r="B34" s="18" t="n"/>
      <c r="C34" s="18" t="n"/>
      <c r="D34" s="19" t="n"/>
      <c r="E34" s="18" t="n"/>
      <c r="F34" s="18" t="n"/>
      <c r="G34" s="18" t="n"/>
      <c r="H34" s="19" t="n"/>
      <c r="I34" s="20" t="n"/>
      <c r="J34" s="21" t="n"/>
      <c r="K34" s="20" t="n"/>
      <c r="L34" s="20" t="n"/>
      <c r="M34" s="19" t="n"/>
      <c r="N34" s="19" t="n"/>
      <c r="O34" s="19" t="n"/>
      <c r="P34" s="19" t="n"/>
      <c r="Q34" s="19" t="n"/>
      <c r="R34" s="22" t="n"/>
      <c r="S34" s="20" t="n"/>
      <c r="T34" s="18" t="n"/>
      <c r="U34" s="19" t="n"/>
      <c r="V34" s="22" t="n"/>
      <c r="W34" s="25">
        <f>IF(I34="","",MAX(0,TODAY()-I34))</f>
        <v/>
      </c>
      <c r="X34" s="26">
        <f>IF(COUNTA(B34:V34)=0,"",IF(B34="","Applicant needed",IF(U34="Completed","Closed",IF(U34="Unable to verify","Human review",IF(S34&lt;&gt;"",IF(S34&lt;TODAY(),"Due",IF(S34=TODAY(),"Due today","Scheduled")),IF(I34="","Not started",IF(TODAY()-I34&gt;=Assumptions!$B$13,"Consider follow-up","Monitor")))))))</f>
        <v/>
      </c>
    </row>
    <row r="35" ht="22" customHeight="1">
      <c r="A35" s="9">
        <f>IF(B35="","","RC-"&amp;TEXT(ROW()-4,"000"))</f>
        <v/>
      </c>
      <c r="B35" s="18" t="n"/>
      <c r="C35" s="18" t="n"/>
      <c r="D35" s="19" t="n"/>
      <c r="E35" s="18" t="n"/>
      <c r="F35" s="18" t="n"/>
      <c r="G35" s="18" t="n"/>
      <c r="H35" s="19" t="n"/>
      <c r="I35" s="20" t="n"/>
      <c r="J35" s="21" t="n"/>
      <c r="K35" s="20" t="n"/>
      <c r="L35" s="20" t="n"/>
      <c r="M35" s="19" t="n"/>
      <c r="N35" s="19" t="n"/>
      <c r="O35" s="19" t="n"/>
      <c r="P35" s="19" t="n"/>
      <c r="Q35" s="19" t="n"/>
      <c r="R35" s="22" t="n"/>
      <c r="S35" s="20" t="n"/>
      <c r="T35" s="18" t="n"/>
      <c r="U35" s="19" t="n"/>
      <c r="V35" s="22" t="n"/>
      <c r="W35" s="23">
        <f>IF(I35="","",MAX(0,TODAY()-I35))</f>
        <v/>
      </c>
      <c r="X35" s="24">
        <f>IF(COUNTA(B35:V35)=0,"",IF(B35="","Applicant needed",IF(U35="Completed","Closed",IF(U35="Unable to verify","Human review",IF(S35&lt;&gt;"",IF(S35&lt;TODAY(),"Due",IF(S35=TODAY(),"Due today","Scheduled")),IF(I35="","Not started",IF(TODAY()-I35&gt;=Assumptions!$B$13,"Consider follow-up","Monitor")))))))</f>
        <v/>
      </c>
    </row>
    <row r="36" ht="22" customHeight="1">
      <c r="A36" s="12">
        <f>IF(B36="","","RC-"&amp;TEXT(ROW()-4,"000"))</f>
        <v/>
      </c>
      <c r="B36" s="18" t="n"/>
      <c r="C36" s="18" t="n"/>
      <c r="D36" s="19" t="n"/>
      <c r="E36" s="18" t="n"/>
      <c r="F36" s="18" t="n"/>
      <c r="G36" s="18" t="n"/>
      <c r="H36" s="19" t="n"/>
      <c r="I36" s="20" t="n"/>
      <c r="J36" s="21" t="n"/>
      <c r="K36" s="20" t="n"/>
      <c r="L36" s="20" t="n"/>
      <c r="M36" s="19" t="n"/>
      <c r="N36" s="19" t="n"/>
      <c r="O36" s="19" t="n"/>
      <c r="P36" s="19" t="n"/>
      <c r="Q36" s="19" t="n"/>
      <c r="R36" s="22" t="n"/>
      <c r="S36" s="20" t="n"/>
      <c r="T36" s="18" t="n"/>
      <c r="U36" s="19" t="n"/>
      <c r="V36" s="22" t="n"/>
      <c r="W36" s="25">
        <f>IF(I36="","",MAX(0,TODAY()-I36))</f>
        <v/>
      </c>
      <c r="X36" s="26">
        <f>IF(COUNTA(B36:V36)=0,"",IF(B36="","Applicant needed",IF(U36="Completed","Closed",IF(U36="Unable to verify","Human review",IF(S36&lt;&gt;"",IF(S36&lt;TODAY(),"Due",IF(S36=TODAY(),"Due today","Scheduled")),IF(I36="","Not started",IF(TODAY()-I36&gt;=Assumptions!$B$13,"Consider follow-up","Monitor")))))))</f>
        <v/>
      </c>
    </row>
    <row r="37" ht="22" customHeight="1">
      <c r="A37" s="9">
        <f>IF(B37="","","RC-"&amp;TEXT(ROW()-4,"000"))</f>
        <v/>
      </c>
      <c r="B37" s="18" t="n"/>
      <c r="C37" s="18" t="n"/>
      <c r="D37" s="19" t="n"/>
      <c r="E37" s="18" t="n"/>
      <c r="F37" s="18" t="n"/>
      <c r="G37" s="18" t="n"/>
      <c r="H37" s="19" t="n"/>
      <c r="I37" s="20" t="n"/>
      <c r="J37" s="21" t="n"/>
      <c r="K37" s="20" t="n"/>
      <c r="L37" s="20" t="n"/>
      <c r="M37" s="19" t="n"/>
      <c r="N37" s="19" t="n"/>
      <c r="O37" s="19" t="n"/>
      <c r="P37" s="19" t="n"/>
      <c r="Q37" s="19" t="n"/>
      <c r="R37" s="22" t="n"/>
      <c r="S37" s="20" t="n"/>
      <c r="T37" s="18" t="n"/>
      <c r="U37" s="19" t="n"/>
      <c r="V37" s="22" t="n"/>
      <c r="W37" s="23">
        <f>IF(I37="","",MAX(0,TODAY()-I37))</f>
        <v/>
      </c>
      <c r="X37" s="24">
        <f>IF(COUNTA(B37:V37)=0,"",IF(B37="","Applicant needed",IF(U37="Completed","Closed",IF(U37="Unable to verify","Human review",IF(S37&lt;&gt;"",IF(S37&lt;TODAY(),"Due",IF(S37=TODAY(),"Due today","Scheduled")),IF(I37="","Not started",IF(TODAY()-I37&gt;=Assumptions!$B$13,"Consider follow-up","Monitor")))))))</f>
        <v/>
      </c>
    </row>
    <row r="38" ht="22" customHeight="1">
      <c r="A38" s="12">
        <f>IF(B38="","","RC-"&amp;TEXT(ROW()-4,"000"))</f>
        <v/>
      </c>
      <c r="B38" s="18" t="n"/>
      <c r="C38" s="18" t="n"/>
      <c r="D38" s="19" t="n"/>
      <c r="E38" s="18" t="n"/>
      <c r="F38" s="18" t="n"/>
      <c r="G38" s="18" t="n"/>
      <c r="H38" s="19" t="n"/>
      <c r="I38" s="20" t="n"/>
      <c r="J38" s="21" t="n"/>
      <c r="K38" s="20" t="n"/>
      <c r="L38" s="20" t="n"/>
      <c r="M38" s="19" t="n"/>
      <c r="N38" s="19" t="n"/>
      <c r="O38" s="19" t="n"/>
      <c r="P38" s="19" t="n"/>
      <c r="Q38" s="19" t="n"/>
      <c r="R38" s="22" t="n"/>
      <c r="S38" s="20" t="n"/>
      <c r="T38" s="18" t="n"/>
      <c r="U38" s="19" t="n"/>
      <c r="V38" s="22" t="n"/>
      <c r="W38" s="25">
        <f>IF(I38="","",MAX(0,TODAY()-I38))</f>
        <v/>
      </c>
      <c r="X38" s="26">
        <f>IF(COUNTA(B38:V38)=0,"",IF(B38="","Applicant needed",IF(U38="Completed","Closed",IF(U38="Unable to verify","Human review",IF(S38&lt;&gt;"",IF(S38&lt;TODAY(),"Due",IF(S38=TODAY(),"Due today","Scheduled")),IF(I38="","Not started",IF(TODAY()-I38&gt;=Assumptions!$B$13,"Consider follow-up","Monitor")))))))</f>
        <v/>
      </c>
    </row>
    <row r="39" ht="22" customHeight="1">
      <c r="A39" s="9">
        <f>IF(B39="","","RC-"&amp;TEXT(ROW()-4,"000"))</f>
        <v/>
      </c>
      <c r="B39" s="18" t="n"/>
      <c r="C39" s="18" t="n"/>
      <c r="D39" s="19" t="n"/>
      <c r="E39" s="18" t="n"/>
      <c r="F39" s="18" t="n"/>
      <c r="G39" s="18" t="n"/>
      <c r="H39" s="19" t="n"/>
      <c r="I39" s="20" t="n"/>
      <c r="J39" s="21" t="n"/>
      <c r="K39" s="20" t="n"/>
      <c r="L39" s="20" t="n"/>
      <c r="M39" s="19" t="n"/>
      <c r="N39" s="19" t="n"/>
      <c r="O39" s="19" t="n"/>
      <c r="P39" s="19" t="n"/>
      <c r="Q39" s="19" t="n"/>
      <c r="R39" s="22" t="n"/>
      <c r="S39" s="20" t="n"/>
      <c r="T39" s="18" t="n"/>
      <c r="U39" s="19" t="n"/>
      <c r="V39" s="22" t="n"/>
      <c r="W39" s="23">
        <f>IF(I39="","",MAX(0,TODAY()-I39))</f>
        <v/>
      </c>
      <c r="X39" s="24">
        <f>IF(COUNTA(B39:V39)=0,"",IF(B39="","Applicant needed",IF(U39="Completed","Closed",IF(U39="Unable to verify","Human review",IF(S39&lt;&gt;"",IF(S39&lt;TODAY(),"Due",IF(S39=TODAY(),"Due today","Scheduled")),IF(I39="","Not started",IF(TODAY()-I39&gt;=Assumptions!$B$13,"Consider follow-up","Monitor")))))))</f>
        <v/>
      </c>
    </row>
    <row r="40" ht="22" customHeight="1">
      <c r="A40" s="12">
        <f>IF(B40="","","RC-"&amp;TEXT(ROW()-4,"000"))</f>
        <v/>
      </c>
      <c r="B40" s="18" t="n"/>
      <c r="C40" s="18" t="n"/>
      <c r="D40" s="19" t="n"/>
      <c r="E40" s="18" t="n"/>
      <c r="F40" s="18" t="n"/>
      <c r="G40" s="18" t="n"/>
      <c r="H40" s="19" t="n"/>
      <c r="I40" s="20" t="n"/>
      <c r="J40" s="21" t="n"/>
      <c r="K40" s="20" t="n"/>
      <c r="L40" s="20" t="n"/>
      <c r="M40" s="19" t="n"/>
      <c r="N40" s="19" t="n"/>
      <c r="O40" s="19" t="n"/>
      <c r="P40" s="19" t="n"/>
      <c r="Q40" s="19" t="n"/>
      <c r="R40" s="22" t="n"/>
      <c r="S40" s="20" t="n"/>
      <c r="T40" s="18" t="n"/>
      <c r="U40" s="19" t="n"/>
      <c r="V40" s="22" t="n"/>
      <c r="W40" s="25">
        <f>IF(I40="","",MAX(0,TODAY()-I40))</f>
        <v/>
      </c>
      <c r="X40" s="26">
        <f>IF(COUNTA(B40:V40)=0,"",IF(B40="","Applicant needed",IF(U40="Completed","Closed",IF(U40="Unable to verify","Human review",IF(S40&lt;&gt;"",IF(S40&lt;TODAY(),"Due",IF(S40=TODAY(),"Due today","Scheduled")),IF(I40="","Not started",IF(TODAY()-I40&gt;=Assumptions!$B$13,"Consider follow-up","Monitor")))))))</f>
        <v/>
      </c>
    </row>
    <row r="41" ht="22" customHeight="1">
      <c r="A41" s="9">
        <f>IF(B41="","","RC-"&amp;TEXT(ROW()-4,"000"))</f>
        <v/>
      </c>
      <c r="B41" s="18" t="n"/>
      <c r="C41" s="18" t="n"/>
      <c r="D41" s="19" t="n"/>
      <c r="E41" s="18" t="n"/>
      <c r="F41" s="18" t="n"/>
      <c r="G41" s="18" t="n"/>
      <c r="H41" s="19" t="n"/>
      <c r="I41" s="20" t="n"/>
      <c r="J41" s="21" t="n"/>
      <c r="K41" s="20" t="n"/>
      <c r="L41" s="20" t="n"/>
      <c r="M41" s="19" t="n"/>
      <c r="N41" s="19" t="n"/>
      <c r="O41" s="19" t="n"/>
      <c r="P41" s="19" t="n"/>
      <c r="Q41" s="19" t="n"/>
      <c r="R41" s="22" t="n"/>
      <c r="S41" s="20" t="n"/>
      <c r="T41" s="18" t="n"/>
      <c r="U41" s="19" t="n"/>
      <c r="V41" s="22" t="n"/>
      <c r="W41" s="23">
        <f>IF(I41="","",MAX(0,TODAY()-I41))</f>
        <v/>
      </c>
      <c r="X41" s="24">
        <f>IF(COUNTA(B41:V41)=0,"",IF(B41="","Applicant needed",IF(U41="Completed","Closed",IF(U41="Unable to verify","Human review",IF(S41&lt;&gt;"",IF(S41&lt;TODAY(),"Due",IF(S41=TODAY(),"Due today","Scheduled")),IF(I41="","Not started",IF(TODAY()-I41&gt;=Assumptions!$B$13,"Consider follow-up","Monitor")))))))</f>
        <v/>
      </c>
    </row>
    <row r="42" ht="22" customHeight="1">
      <c r="A42" s="12">
        <f>IF(B42="","","RC-"&amp;TEXT(ROW()-4,"000"))</f>
        <v/>
      </c>
      <c r="B42" s="18" t="n"/>
      <c r="C42" s="18" t="n"/>
      <c r="D42" s="19" t="n"/>
      <c r="E42" s="18" t="n"/>
      <c r="F42" s="18" t="n"/>
      <c r="G42" s="18" t="n"/>
      <c r="H42" s="19" t="n"/>
      <c r="I42" s="20" t="n"/>
      <c r="J42" s="21" t="n"/>
      <c r="K42" s="20" t="n"/>
      <c r="L42" s="20" t="n"/>
      <c r="M42" s="19" t="n"/>
      <c r="N42" s="19" t="n"/>
      <c r="O42" s="19" t="n"/>
      <c r="P42" s="19" t="n"/>
      <c r="Q42" s="19" t="n"/>
      <c r="R42" s="22" t="n"/>
      <c r="S42" s="20" t="n"/>
      <c r="T42" s="18" t="n"/>
      <c r="U42" s="19" t="n"/>
      <c r="V42" s="22" t="n"/>
      <c r="W42" s="25">
        <f>IF(I42="","",MAX(0,TODAY()-I42))</f>
        <v/>
      </c>
      <c r="X42" s="26">
        <f>IF(COUNTA(B42:V42)=0,"",IF(B42="","Applicant needed",IF(U42="Completed","Closed",IF(U42="Unable to verify","Human review",IF(S42&lt;&gt;"",IF(S42&lt;TODAY(),"Due",IF(S42=TODAY(),"Due today","Scheduled")),IF(I42="","Not started",IF(TODAY()-I42&gt;=Assumptions!$B$13,"Consider follow-up","Monitor")))))))</f>
        <v/>
      </c>
    </row>
    <row r="43" ht="22" customHeight="1">
      <c r="A43" s="9">
        <f>IF(B43="","","RC-"&amp;TEXT(ROW()-4,"000"))</f>
        <v/>
      </c>
      <c r="B43" s="18" t="n"/>
      <c r="C43" s="18" t="n"/>
      <c r="D43" s="19" t="n"/>
      <c r="E43" s="18" t="n"/>
      <c r="F43" s="18" t="n"/>
      <c r="G43" s="18" t="n"/>
      <c r="H43" s="19" t="n"/>
      <c r="I43" s="20" t="n"/>
      <c r="J43" s="21" t="n"/>
      <c r="K43" s="20" t="n"/>
      <c r="L43" s="20" t="n"/>
      <c r="M43" s="19" t="n"/>
      <c r="N43" s="19" t="n"/>
      <c r="O43" s="19" t="n"/>
      <c r="P43" s="19" t="n"/>
      <c r="Q43" s="19" t="n"/>
      <c r="R43" s="22" t="n"/>
      <c r="S43" s="20" t="n"/>
      <c r="T43" s="18" t="n"/>
      <c r="U43" s="19" t="n"/>
      <c r="V43" s="22" t="n"/>
      <c r="W43" s="23">
        <f>IF(I43="","",MAX(0,TODAY()-I43))</f>
        <v/>
      </c>
      <c r="X43" s="24">
        <f>IF(COUNTA(B43:V43)=0,"",IF(B43="","Applicant needed",IF(U43="Completed","Closed",IF(U43="Unable to verify","Human review",IF(S43&lt;&gt;"",IF(S43&lt;TODAY(),"Due",IF(S43=TODAY(),"Due today","Scheduled")),IF(I43="","Not started",IF(TODAY()-I43&gt;=Assumptions!$B$13,"Consider follow-up","Monitor")))))))</f>
        <v/>
      </c>
    </row>
    <row r="44" ht="22" customHeight="1">
      <c r="A44" s="12">
        <f>IF(B44="","","RC-"&amp;TEXT(ROW()-4,"000"))</f>
        <v/>
      </c>
      <c r="B44" s="18" t="n"/>
      <c r="C44" s="18" t="n"/>
      <c r="D44" s="19" t="n"/>
      <c r="E44" s="18" t="n"/>
      <c r="F44" s="18" t="n"/>
      <c r="G44" s="18" t="n"/>
      <c r="H44" s="19" t="n"/>
      <c r="I44" s="20" t="n"/>
      <c r="J44" s="21" t="n"/>
      <c r="K44" s="20" t="n"/>
      <c r="L44" s="20" t="n"/>
      <c r="M44" s="19" t="n"/>
      <c r="N44" s="19" t="n"/>
      <c r="O44" s="19" t="n"/>
      <c r="P44" s="19" t="n"/>
      <c r="Q44" s="19" t="n"/>
      <c r="R44" s="22" t="n"/>
      <c r="S44" s="20" t="n"/>
      <c r="T44" s="18" t="n"/>
      <c r="U44" s="19" t="n"/>
      <c r="V44" s="22" t="n"/>
      <c r="W44" s="25">
        <f>IF(I44="","",MAX(0,TODAY()-I44))</f>
        <v/>
      </c>
      <c r="X44" s="26">
        <f>IF(COUNTA(B44:V44)=0,"",IF(B44="","Applicant needed",IF(U44="Completed","Closed",IF(U44="Unable to verify","Human review",IF(S44&lt;&gt;"",IF(S44&lt;TODAY(),"Due",IF(S44=TODAY(),"Due today","Scheduled")),IF(I44="","Not started",IF(TODAY()-I44&gt;=Assumptions!$B$13,"Consider follow-up","Monitor")))))))</f>
        <v/>
      </c>
    </row>
    <row r="45" ht="22" customHeight="1">
      <c r="A45" s="9">
        <f>IF(B45="","","RC-"&amp;TEXT(ROW()-4,"000"))</f>
        <v/>
      </c>
      <c r="B45" s="18" t="n"/>
      <c r="C45" s="18" t="n"/>
      <c r="D45" s="19" t="n"/>
      <c r="E45" s="18" t="n"/>
      <c r="F45" s="18" t="n"/>
      <c r="G45" s="18" t="n"/>
      <c r="H45" s="19" t="n"/>
      <c r="I45" s="20" t="n"/>
      <c r="J45" s="21" t="n"/>
      <c r="K45" s="20" t="n"/>
      <c r="L45" s="20" t="n"/>
      <c r="M45" s="19" t="n"/>
      <c r="N45" s="19" t="n"/>
      <c r="O45" s="19" t="n"/>
      <c r="P45" s="19" t="n"/>
      <c r="Q45" s="19" t="n"/>
      <c r="R45" s="22" t="n"/>
      <c r="S45" s="20" t="n"/>
      <c r="T45" s="18" t="n"/>
      <c r="U45" s="19" t="n"/>
      <c r="V45" s="22" t="n"/>
      <c r="W45" s="23">
        <f>IF(I45="","",MAX(0,TODAY()-I45))</f>
        <v/>
      </c>
      <c r="X45" s="24">
        <f>IF(COUNTA(B45:V45)=0,"",IF(B45="","Applicant needed",IF(U45="Completed","Closed",IF(U45="Unable to verify","Human review",IF(S45&lt;&gt;"",IF(S45&lt;TODAY(),"Due",IF(S45=TODAY(),"Due today","Scheduled")),IF(I45="","Not started",IF(TODAY()-I45&gt;=Assumptions!$B$13,"Consider follow-up","Monitor")))))))</f>
        <v/>
      </c>
    </row>
    <row r="46" ht="22" customHeight="1">
      <c r="A46" s="12">
        <f>IF(B46="","","RC-"&amp;TEXT(ROW()-4,"000"))</f>
        <v/>
      </c>
      <c r="B46" s="18" t="n"/>
      <c r="C46" s="18" t="n"/>
      <c r="D46" s="19" t="n"/>
      <c r="E46" s="18" t="n"/>
      <c r="F46" s="18" t="n"/>
      <c r="G46" s="18" t="n"/>
      <c r="H46" s="19" t="n"/>
      <c r="I46" s="20" t="n"/>
      <c r="J46" s="21" t="n"/>
      <c r="K46" s="20" t="n"/>
      <c r="L46" s="20" t="n"/>
      <c r="M46" s="19" t="n"/>
      <c r="N46" s="19" t="n"/>
      <c r="O46" s="19" t="n"/>
      <c r="P46" s="19" t="n"/>
      <c r="Q46" s="19" t="n"/>
      <c r="R46" s="22" t="n"/>
      <c r="S46" s="20" t="n"/>
      <c r="T46" s="18" t="n"/>
      <c r="U46" s="19" t="n"/>
      <c r="V46" s="22" t="n"/>
      <c r="W46" s="25">
        <f>IF(I46="","",MAX(0,TODAY()-I46))</f>
        <v/>
      </c>
      <c r="X46" s="26">
        <f>IF(COUNTA(B46:V46)=0,"",IF(B46="","Applicant needed",IF(U46="Completed","Closed",IF(U46="Unable to verify","Human review",IF(S46&lt;&gt;"",IF(S46&lt;TODAY(),"Due",IF(S46=TODAY(),"Due today","Scheduled")),IF(I46="","Not started",IF(TODAY()-I46&gt;=Assumptions!$B$13,"Consider follow-up","Monitor")))))))</f>
        <v/>
      </c>
    </row>
    <row r="47" ht="22" customHeight="1">
      <c r="A47" s="9">
        <f>IF(B47="","","RC-"&amp;TEXT(ROW()-4,"000"))</f>
        <v/>
      </c>
      <c r="B47" s="18" t="n"/>
      <c r="C47" s="18" t="n"/>
      <c r="D47" s="19" t="n"/>
      <c r="E47" s="18" t="n"/>
      <c r="F47" s="18" t="n"/>
      <c r="G47" s="18" t="n"/>
      <c r="H47" s="19" t="n"/>
      <c r="I47" s="20" t="n"/>
      <c r="J47" s="21" t="n"/>
      <c r="K47" s="20" t="n"/>
      <c r="L47" s="20" t="n"/>
      <c r="M47" s="19" t="n"/>
      <c r="N47" s="19" t="n"/>
      <c r="O47" s="19" t="n"/>
      <c r="P47" s="19" t="n"/>
      <c r="Q47" s="19" t="n"/>
      <c r="R47" s="22" t="n"/>
      <c r="S47" s="20" t="n"/>
      <c r="T47" s="18" t="n"/>
      <c r="U47" s="19" t="n"/>
      <c r="V47" s="22" t="n"/>
      <c r="W47" s="23">
        <f>IF(I47="","",MAX(0,TODAY()-I47))</f>
        <v/>
      </c>
      <c r="X47" s="24">
        <f>IF(COUNTA(B47:V47)=0,"",IF(B47="","Applicant needed",IF(U47="Completed","Closed",IF(U47="Unable to verify","Human review",IF(S47&lt;&gt;"",IF(S47&lt;TODAY(),"Due",IF(S47=TODAY(),"Due today","Scheduled")),IF(I47="","Not started",IF(TODAY()-I47&gt;=Assumptions!$B$13,"Consider follow-up","Monitor")))))))</f>
        <v/>
      </c>
    </row>
    <row r="48" ht="22" customHeight="1">
      <c r="A48" s="12">
        <f>IF(B48="","","RC-"&amp;TEXT(ROW()-4,"000"))</f>
        <v/>
      </c>
      <c r="B48" s="18" t="n"/>
      <c r="C48" s="18" t="n"/>
      <c r="D48" s="19" t="n"/>
      <c r="E48" s="18" t="n"/>
      <c r="F48" s="18" t="n"/>
      <c r="G48" s="18" t="n"/>
      <c r="H48" s="19" t="n"/>
      <c r="I48" s="20" t="n"/>
      <c r="J48" s="21" t="n"/>
      <c r="K48" s="20" t="n"/>
      <c r="L48" s="20" t="n"/>
      <c r="M48" s="19" t="n"/>
      <c r="N48" s="19" t="n"/>
      <c r="O48" s="19" t="n"/>
      <c r="P48" s="19" t="n"/>
      <c r="Q48" s="19" t="n"/>
      <c r="R48" s="22" t="n"/>
      <c r="S48" s="20" t="n"/>
      <c r="T48" s="18" t="n"/>
      <c r="U48" s="19" t="n"/>
      <c r="V48" s="22" t="n"/>
      <c r="W48" s="25">
        <f>IF(I48="","",MAX(0,TODAY()-I48))</f>
        <v/>
      </c>
      <c r="X48" s="26">
        <f>IF(COUNTA(B48:V48)=0,"",IF(B48="","Applicant needed",IF(U48="Completed","Closed",IF(U48="Unable to verify","Human review",IF(S48&lt;&gt;"",IF(S48&lt;TODAY(),"Due",IF(S48=TODAY(),"Due today","Scheduled")),IF(I48="","Not started",IF(TODAY()-I48&gt;=Assumptions!$B$13,"Consider follow-up","Monitor")))))))</f>
        <v/>
      </c>
    </row>
    <row r="49" ht="22" customHeight="1">
      <c r="A49" s="9">
        <f>IF(B49="","","RC-"&amp;TEXT(ROW()-4,"000"))</f>
        <v/>
      </c>
      <c r="B49" s="18" t="n"/>
      <c r="C49" s="18" t="n"/>
      <c r="D49" s="19" t="n"/>
      <c r="E49" s="18" t="n"/>
      <c r="F49" s="18" t="n"/>
      <c r="G49" s="18" t="n"/>
      <c r="H49" s="19" t="n"/>
      <c r="I49" s="20" t="n"/>
      <c r="J49" s="21" t="n"/>
      <c r="K49" s="20" t="n"/>
      <c r="L49" s="20" t="n"/>
      <c r="M49" s="19" t="n"/>
      <c r="N49" s="19" t="n"/>
      <c r="O49" s="19" t="n"/>
      <c r="P49" s="19" t="n"/>
      <c r="Q49" s="19" t="n"/>
      <c r="R49" s="22" t="n"/>
      <c r="S49" s="20" t="n"/>
      <c r="T49" s="18" t="n"/>
      <c r="U49" s="19" t="n"/>
      <c r="V49" s="22" t="n"/>
      <c r="W49" s="23">
        <f>IF(I49="","",MAX(0,TODAY()-I49))</f>
        <v/>
      </c>
      <c r="X49" s="24">
        <f>IF(COUNTA(B49:V49)=0,"",IF(B49="","Applicant needed",IF(U49="Completed","Closed",IF(U49="Unable to verify","Human review",IF(S49&lt;&gt;"",IF(S49&lt;TODAY(),"Due",IF(S49=TODAY(),"Due today","Scheduled")),IF(I49="","Not started",IF(TODAY()-I49&gt;=Assumptions!$B$13,"Consider follow-up","Monitor")))))))</f>
        <v/>
      </c>
    </row>
    <row r="50" ht="22" customHeight="1">
      <c r="A50" s="12">
        <f>IF(B50="","","RC-"&amp;TEXT(ROW()-4,"000"))</f>
        <v/>
      </c>
      <c r="B50" s="18" t="n"/>
      <c r="C50" s="18" t="n"/>
      <c r="D50" s="19" t="n"/>
      <c r="E50" s="18" t="n"/>
      <c r="F50" s="18" t="n"/>
      <c r="G50" s="18" t="n"/>
      <c r="H50" s="19" t="n"/>
      <c r="I50" s="20" t="n"/>
      <c r="J50" s="21" t="n"/>
      <c r="K50" s="20" t="n"/>
      <c r="L50" s="20" t="n"/>
      <c r="M50" s="19" t="n"/>
      <c r="N50" s="19" t="n"/>
      <c r="O50" s="19" t="n"/>
      <c r="P50" s="19" t="n"/>
      <c r="Q50" s="19" t="n"/>
      <c r="R50" s="22" t="n"/>
      <c r="S50" s="20" t="n"/>
      <c r="T50" s="18" t="n"/>
      <c r="U50" s="19" t="n"/>
      <c r="V50" s="22" t="n"/>
      <c r="W50" s="25">
        <f>IF(I50="","",MAX(0,TODAY()-I50))</f>
        <v/>
      </c>
      <c r="X50" s="26">
        <f>IF(COUNTA(B50:V50)=0,"",IF(B50="","Applicant needed",IF(U50="Completed","Closed",IF(U50="Unable to verify","Human review",IF(S50&lt;&gt;"",IF(S50&lt;TODAY(),"Due",IF(S50=TODAY(),"Due today","Scheduled")),IF(I50="","Not started",IF(TODAY()-I50&gt;=Assumptions!$B$13,"Consider follow-up","Monitor")))))))</f>
        <v/>
      </c>
    </row>
    <row r="51" ht="22" customHeight="1">
      <c r="A51" s="9">
        <f>IF(B51="","","RC-"&amp;TEXT(ROW()-4,"000"))</f>
        <v/>
      </c>
      <c r="B51" s="18" t="n"/>
      <c r="C51" s="18" t="n"/>
      <c r="D51" s="19" t="n"/>
      <c r="E51" s="18" t="n"/>
      <c r="F51" s="18" t="n"/>
      <c r="G51" s="18" t="n"/>
      <c r="H51" s="19" t="n"/>
      <c r="I51" s="20" t="n"/>
      <c r="J51" s="21" t="n"/>
      <c r="K51" s="20" t="n"/>
      <c r="L51" s="20" t="n"/>
      <c r="M51" s="19" t="n"/>
      <c r="N51" s="19" t="n"/>
      <c r="O51" s="19" t="n"/>
      <c r="P51" s="19" t="n"/>
      <c r="Q51" s="19" t="n"/>
      <c r="R51" s="22" t="n"/>
      <c r="S51" s="20" t="n"/>
      <c r="T51" s="18" t="n"/>
      <c r="U51" s="19" t="n"/>
      <c r="V51" s="22" t="n"/>
      <c r="W51" s="23">
        <f>IF(I51="","",MAX(0,TODAY()-I51))</f>
        <v/>
      </c>
      <c r="X51" s="24">
        <f>IF(COUNTA(B51:V51)=0,"",IF(B51="","Applicant needed",IF(U51="Completed","Closed",IF(U51="Unable to verify","Human review",IF(S51&lt;&gt;"",IF(S51&lt;TODAY(),"Due",IF(S51=TODAY(),"Due today","Scheduled")),IF(I51="","Not started",IF(TODAY()-I51&gt;=Assumptions!$B$13,"Consider follow-up","Monitor")))))))</f>
        <v/>
      </c>
    </row>
    <row r="52" ht="22" customHeight="1">
      <c r="A52" s="12">
        <f>IF(B52="","","RC-"&amp;TEXT(ROW()-4,"000"))</f>
        <v/>
      </c>
      <c r="B52" s="18" t="n"/>
      <c r="C52" s="18" t="n"/>
      <c r="D52" s="19" t="n"/>
      <c r="E52" s="18" t="n"/>
      <c r="F52" s="18" t="n"/>
      <c r="G52" s="18" t="n"/>
      <c r="H52" s="19" t="n"/>
      <c r="I52" s="20" t="n"/>
      <c r="J52" s="21" t="n"/>
      <c r="K52" s="20" t="n"/>
      <c r="L52" s="20" t="n"/>
      <c r="M52" s="19" t="n"/>
      <c r="N52" s="19" t="n"/>
      <c r="O52" s="19" t="n"/>
      <c r="P52" s="19" t="n"/>
      <c r="Q52" s="19" t="n"/>
      <c r="R52" s="22" t="n"/>
      <c r="S52" s="20" t="n"/>
      <c r="T52" s="18" t="n"/>
      <c r="U52" s="19" t="n"/>
      <c r="V52" s="22" t="n"/>
      <c r="W52" s="25">
        <f>IF(I52="","",MAX(0,TODAY()-I52))</f>
        <v/>
      </c>
      <c r="X52" s="26">
        <f>IF(COUNTA(B52:V52)=0,"",IF(B52="","Applicant needed",IF(U52="Completed","Closed",IF(U52="Unable to verify","Human review",IF(S52&lt;&gt;"",IF(S52&lt;TODAY(),"Due",IF(S52=TODAY(),"Due today","Scheduled")),IF(I52="","Not started",IF(TODAY()-I52&gt;=Assumptions!$B$13,"Consider follow-up","Monitor")))))))</f>
        <v/>
      </c>
    </row>
    <row r="53" ht="22" customHeight="1">
      <c r="A53" s="9">
        <f>IF(B53="","","RC-"&amp;TEXT(ROW()-4,"000"))</f>
        <v/>
      </c>
      <c r="B53" s="18" t="n"/>
      <c r="C53" s="18" t="n"/>
      <c r="D53" s="19" t="n"/>
      <c r="E53" s="18" t="n"/>
      <c r="F53" s="18" t="n"/>
      <c r="G53" s="18" t="n"/>
      <c r="H53" s="19" t="n"/>
      <c r="I53" s="20" t="n"/>
      <c r="J53" s="21" t="n"/>
      <c r="K53" s="20" t="n"/>
      <c r="L53" s="20" t="n"/>
      <c r="M53" s="19" t="n"/>
      <c r="N53" s="19" t="n"/>
      <c r="O53" s="19" t="n"/>
      <c r="P53" s="19" t="n"/>
      <c r="Q53" s="19" t="n"/>
      <c r="R53" s="22" t="n"/>
      <c r="S53" s="20" t="n"/>
      <c r="T53" s="18" t="n"/>
      <c r="U53" s="19" t="n"/>
      <c r="V53" s="22" t="n"/>
      <c r="W53" s="23">
        <f>IF(I53="","",MAX(0,TODAY()-I53))</f>
        <v/>
      </c>
      <c r="X53" s="24">
        <f>IF(COUNTA(B53:V53)=0,"",IF(B53="","Applicant needed",IF(U53="Completed","Closed",IF(U53="Unable to verify","Human review",IF(S53&lt;&gt;"",IF(S53&lt;TODAY(),"Due",IF(S53=TODAY(),"Due today","Scheduled")),IF(I53="","Not started",IF(TODAY()-I53&gt;=Assumptions!$B$13,"Consider follow-up","Monitor")))))))</f>
        <v/>
      </c>
    </row>
    <row r="54" ht="22" customHeight="1">
      <c r="A54" s="12">
        <f>IF(B54="","","RC-"&amp;TEXT(ROW()-4,"000"))</f>
        <v/>
      </c>
      <c r="B54" s="18" t="n"/>
      <c r="C54" s="18" t="n"/>
      <c r="D54" s="19" t="n"/>
      <c r="E54" s="18" t="n"/>
      <c r="F54" s="18" t="n"/>
      <c r="G54" s="18" t="n"/>
      <c r="H54" s="19" t="n"/>
      <c r="I54" s="20" t="n"/>
      <c r="J54" s="21" t="n"/>
      <c r="K54" s="20" t="n"/>
      <c r="L54" s="20" t="n"/>
      <c r="M54" s="19" t="n"/>
      <c r="N54" s="19" t="n"/>
      <c r="O54" s="19" t="n"/>
      <c r="P54" s="19" t="n"/>
      <c r="Q54" s="19" t="n"/>
      <c r="R54" s="22" t="n"/>
      <c r="S54" s="20" t="n"/>
      <c r="T54" s="18" t="n"/>
      <c r="U54" s="19" t="n"/>
      <c r="V54" s="22" t="n"/>
      <c r="W54" s="25">
        <f>IF(I54="","",MAX(0,TODAY()-I54))</f>
        <v/>
      </c>
      <c r="X54" s="26">
        <f>IF(COUNTA(B54:V54)=0,"",IF(B54="","Applicant needed",IF(U54="Completed","Closed",IF(U54="Unable to verify","Human review",IF(S54&lt;&gt;"",IF(S54&lt;TODAY(),"Due",IF(S54=TODAY(),"Due today","Scheduled")),IF(I54="","Not started",IF(TODAY()-I54&gt;=Assumptions!$B$13,"Consider follow-up","Monitor")))))))</f>
        <v/>
      </c>
    </row>
    <row r="55" ht="22" customHeight="1">
      <c r="A55" s="9">
        <f>IF(B55="","","RC-"&amp;TEXT(ROW()-4,"000"))</f>
        <v/>
      </c>
      <c r="B55" s="18" t="n"/>
      <c r="C55" s="18" t="n"/>
      <c r="D55" s="19" t="n"/>
      <c r="E55" s="18" t="n"/>
      <c r="F55" s="18" t="n"/>
      <c r="G55" s="18" t="n"/>
      <c r="H55" s="19" t="n"/>
      <c r="I55" s="20" t="n"/>
      <c r="J55" s="21" t="n"/>
      <c r="K55" s="20" t="n"/>
      <c r="L55" s="20" t="n"/>
      <c r="M55" s="19" t="n"/>
      <c r="N55" s="19" t="n"/>
      <c r="O55" s="19" t="n"/>
      <c r="P55" s="19" t="n"/>
      <c r="Q55" s="19" t="n"/>
      <c r="R55" s="22" t="n"/>
      <c r="S55" s="20" t="n"/>
      <c r="T55" s="18" t="n"/>
      <c r="U55" s="19" t="n"/>
      <c r="V55" s="22" t="n"/>
      <c r="W55" s="23">
        <f>IF(I55="","",MAX(0,TODAY()-I55))</f>
        <v/>
      </c>
      <c r="X55" s="24">
        <f>IF(COUNTA(B55:V55)=0,"",IF(B55="","Applicant needed",IF(U55="Completed","Closed",IF(U55="Unable to verify","Human review",IF(S55&lt;&gt;"",IF(S55&lt;TODAY(),"Due",IF(S55=TODAY(),"Due today","Scheduled")),IF(I55="","Not started",IF(TODAY()-I55&gt;=Assumptions!$B$13,"Consider follow-up","Monitor")))))))</f>
        <v/>
      </c>
    </row>
    <row r="56" ht="22" customHeight="1">
      <c r="A56" s="12">
        <f>IF(B56="","","RC-"&amp;TEXT(ROW()-4,"000"))</f>
        <v/>
      </c>
      <c r="B56" s="18" t="n"/>
      <c r="C56" s="18" t="n"/>
      <c r="D56" s="19" t="n"/>
      <c r="E56" s="18" t="n"/>
      <c r="F56" s="18" t="n"/>
      <c r="G56" s="18" t="n"/>
      <c r="H56" s="19" t="n"/>
      <c r="I56" s="20" t="n"/>
      <c r="J56" s="21" t="n"/>
      <c r="K56" s="20" t="n"/>
      <c r="L56" s="20" t="n"/>
      <c r="M56" s="19" t="n"/>
      <c r="N56" s="19" t="n"/>
      <c r="O56" s="19" t="n"/>
      <c r="P56" s="19" t="n"/>
      <c r="Q56" s="19" t="n"/>
      <c r="R56" s="22" t="n"/>
      <c r="S56" s="20" t="n"/>
      <c r="T56" s="18" t="n"/>
      <c r="U56" s="19" t="n"/>
      <c r="V56" s="22" t="n"/>
      <c r="W56" s="25">
        <f>IF(I56="","",MAX(0,TODAY()-I56))</f>
        <v/>
      </c>
      <c r="X56" s="26">
        <f>IF(COUNTA(B56:V56)=0,"",IF(B56="","Applicant needed",IF(U56="Completed","Closed",IF(U56="Unable to verify","Human review",IF(S56&lt;&gt;"",IF(S56&lt;TODAY(),"Due",IF(S56=TODAY(),"Due today","Scheduled")),IF(I56="","Not started",IF(TODAY()-I56&gt;=Assumptions!$B$13,"Consider follow-up","Monitor")))))))</f>
        <v/>
      </c>
    </row>
    <row r="57" ht="22" customHeight="1">
      <c r="A57" s="9">
        <f>IF(B57="","","RC-"&amp;TEXT(ROW()-4,"000"))</f>
        <v/>
      </c>
      <c r="B57" s="18" t="n"/>
      <c r="C57" s="18" t="n"/>
      <c r="D57" s="19" t="n"/>
      <c r="E57" s="18" t="n"/>
      <c r="F57" s="18" t="n"/>
      <c r="G57" s="18" t="n"/>
      <c r="H57" s="19" t="n"/>
      <c r="I57" s="20" t="n"/>
      <c r="J57" s="21" t="n"/>
      <c r="K57" s="20" t="n"/>
      <c r="L57" s="20" t="n"/>
      <c r="M57" s="19" t="n"/>
      <c r="N57" s="19" t="n"/>
      <c r="O57" s="19" t="n"/>
      <c r="P57" s="19" t="n"/>
      <c r="Q57" s="19" t="n"/>
      <c r="R57" s="22" t="n"/>
      <c r="S57" s="20" t="n"/>
      <c r="T57" s="18" t="n"/>
      <c r="U57" s="19" t="n"/>
      <c r="V57" s="22" t="n"/>
      <c r="W57" s="23">
        <f>IF(I57="","",MAX(0,TODAY()-I57))</f>
        <v/>
      </c>
      <c r="X57" s="24">
        <f>IF(COUNTA(B57:V57)=0,"",IF(B57="","Applicant needed",IF(U57="Completed","Closed",IF(U57="Unable to verify","Human review",IF(S57&lt;&gt;"",IF(S57&lt;TODAY(),"Due",IF(S57=TODAY(),"Due today","Scheduled")),IF(I57="","Not started",IF(TODAY()-I57&gt;=Assumptions!$B$13,"Consider follow-up","Monitor")))))))</f>
        <v/>
      </c>
    </row>
    <row r="58" ht="22" customHeight="1">
      <c r="A58" s="12">
        <f>IF(B58="","","RC-"&amp;TEXT(ROW()-4,"000"))</f>
        <v/>
      </c>
      <c r="B58" s="18" t="n"/>
      <c r="C58" s="18" t="n"/>
      <c r="D58" s="19" t="n"/>
      <c r="E58" s="18" t="n"/>
      <c r="F58" s="18" t="n"/>
      <c r="G58" s="18" t="n"/>
      <c r="H58" s="19" t="n"/>
      <c r="I58" s="20" t="n"/>
      <c r="J58" s="21" t="n"/>
      <c r="K58" s="20" t="n"/>
      <c r="L58" s="20" t="n"/>
      <c r="M58" s="19" t="n"/>
      <c r="N58" s="19" t="n"/>
      <c r="O58" s="19" t="n"/>
      <c r="P58" s="19" t="n"/>
      <c r="Q58" s="19" t="n"/>
      <c r="R58" s="22" t="n"/>
      <c r="S58" s="20" t="n"/>
      <c r="T58" s="18" t="n"/>
      <c r="U58" s="19" t="n"/>
      <c r="V58" s="22" t="n"/>
      <c r="W58" s="25">
        <f>IF(I58="","",MAX(0,TODAY()-I58))</f>
        <v/>
      </c>
      <c r="X58" s="26">
        <f>IF(COUNTA(B58:V58)=0,"",IF(B58="","Applicant needed",IF(U58="Completed","Closed",IF(U58="Unable to verify","Human review",IF(S58&lt;&gt;"",IF(S58&lt;TODAY(),"Due",IF(S58=TODAY(),"Due today","Scheduled")),IF(I58="","Not started",IF(TODAY()-I58&gt;=Assumptions!$B$13,"Consider follow-up","Monitor")))))))</f>
        <v/>
      </c>
    </row>
    <row r="59" ht="22" customHeight="1">
      <c r="A59" s="9">
        <f>IF(B59="","","RC-"&amp;TEXT(ROW()-4,"000"))</f>
        <v/>
      </c>
      <c r="B59" s="18" t="n"/>
      <c r="C59" s="18" t="n"/>
      <c r="D59" s="19" t="n"/>
      <c r="E59" s="18" t="n"/>
      <c r="F59" s="18" t="n"/>
      <c r="G59" s="18" t="n"/>
      <c r="H59" s="19" t="n"/>
      <c r="I59" s="20" t="n"/>
      <c r="J59" s="21" t="n"/>
      <c r="K59" s="20" t="n"/>
      <c r="L59" s="20" t="n"/>
      <c r="M59" s="19" t="n"/>
      <c r="N59" s="19" t="n"/>
      <c r="O59" s="19" t="n"/>
      <c r="P59" s="19" t="n"/>
      <c r="Q59" s="19" t="n"/>
      <c r="R59" s="22" t="n"/>
      <c r="S59" s="20" t="n"/>
      <c r="T59" s="18" t="n"/>
      <c r="U59" s="19" t="n"/>
      <c r="V59" s="22" t="n"/>
      <c r="W59" s="23">
        <f>IF(I59="","",MAX(0,TODAY()-I59))</f>
        <v/>
      </c>
      <c r="X59" s="24">
        <f>IF(COUNTA(B59:V59)=0,"",IF(B59="","Applicant needed",IF(U59="Completed","Closed",IF(U59="Unable to verify","Human review",IF(S59&lt;&gt;"",IF(S59&lt;TODAY(),"Due",IF(S59=TODAY(),"Due today","Scheduled")),IF(I59="","Not started",IF(TODAY()-I59&gt;=Assumptions!$B$13,"Consider follow-up","Monitor")))))))</f>
        <v/>
      </c>
    </row>
    <row r="60" ht="22" customHeight="1">
      <c r="A60" s="12">
        <f>IF(B60="","","RC-"&amp;TEXT(ROW()-4,"000"))</f>
        <v/>
      </c>
      <c r="B60" s="18" t="n"/>
      <c r="C60" s="18" t="n"/>
      <c r="D60" s="19" t="n"/>
      <c r="E60" s="18" t="n"/>
      <c r="F60" s="18" t="n"/>
      <c r="G60" s="18" t="n"/>
      <c r="H60" s="19" t="n"/>
      <c r="I60" s="20" t="n"/>
      <c r="J60" s="21" t="n"/>
      <c r="K60" s="20" t="n"/>
      <c r="L60" s="20" t="n"/>
      <c r="M60" s="19" t="n"/>
      <c r="N60" s="19" t="n"/>
      <c r="O60" s="19" t="n"/>
      <c r="P60" s="19" t="n"/>
      <c r="Q60" s="19" t="n"/>
      <c r="R60" s="22" t="n"/>
      <c r="S60" s="20" t="n"/>
      <c r="T60" s="18" t="n"/>
      <c r="U60" s="19" t="n"/>
      <c r="V60" s="22" t="n"/>
      <c r="W60" s="25">
        <f>IF(I60="","",MAX(0,TODAY()-I60))</f>
        <v/>
      </c>
      <c r="X60" s="26">
        <f>IF(COUNTA(B60:V60)=0,"",IF(B60="","Applicant needed",IF(U60="Completed","Closed",IF(U60="Unable to verify","Human review",IF(S60&lt;&gt;"",IF(S60&lt;TODAY(),"Due",IF(S60=TODAY(),"Due today","Scheduled")),IF(I60="","Not started",IF(TODAY()-I60&gt;=Assumptions!$B$13,"Consider follow-up","Monitor")))))))</f>
        <v/>
      </c>
    </row>
    <row r="61" ht="22" customHeight="1">
      <c r="A61" s="9">
        <f>IF(B61="","","RC-"&amp;TEXT(ROW()-4,"000"))</f>
        <v/>
      </c>
      <c r="B61" s="18" t="n"/>
      <c r="C61" s="18" t="n"/>
      <c r="D61" s="19" t="n"/>
      <c r="E61" s="18" t="n"/>
      <c r="F61" s="18" t="n"/>
      <c r="G61" s="18" t="n"/>
      <c r="H61" s="19" t="n"/>
      <c r="I61" s="20" t="n"/>
      <c r="J61" s="21" t="n"/>
      <c r="K61" s="20" t="n"/>
      <c r="L61" s="20" t="n"/>
      <c r="M61" s="19" t="n"/>
      <c r="N61" s="19" t="n"/>
      <c r="O61" s="19" t="n"/>
      <c r="P61" s="19" t="n"/>
      <c r="Q61" s="19" t="n"/>
      <c r="R61" s="22" t="n"/>
      <c r="S61" s="20" t="n"/>
      <c r="T61" s="18" t="n"/>
      <c r="U61" s="19" t="n"/>
      <c r="V61" s="22" t="n"/>
      <c r="W61" s="23">
        <f>IF(I61="","",MAX(0,TODAY()-I61))</f>
        <v/>
      </c>
      <c r="X61" s="24">
        <f>IF(COUNTA(B61:V61)=0,"",IF(B61="","Applicant needed",IF(U61="Completed","Closed",IF(U61="Unable to verify","Human review",IF(S61&lt;&gt;"",IF(S61&lt;TODAY(),"Due",IF(S61=TODAY(),"Due today","Scheduled")),IF(I61="","Not started",IF(TODAY()-I61&gt;=Assumptions!$B$13,"Consider follow-up","Monitor")))))))</f>
        <v/>
      </c>
    </row>
    <row r="62" ht="22" customHeight="1">
      <c r="A62" s="12">
        <f>IF(B62="","","RC-"&amp;TEXT(ROW()-4,"000"))</f>
        <v/>
      </c>
      <c r="B62" s="18" t="n"/>
      <c r="C62" s="18" t="n"/>
      <c r="D62" s="19" t="n"/>
      <c r="E62" s="18" t="n"/>
      <c r="F62" s="18" t="n"/>
      <c r="G62" s="18" t="n"/>
      <c r="H62" s="19" t="n"/>
      <c r="I62" s="20" t="n"/>
      <c r="J62" s="21" t="n"/>
      <c r="K62" s="20" t="n"/>
      <c r="L62" s="20" t="n"/>
      <c r="M62" s="19" t="n"/>
      <c r="N62" s="19" t="n"/>
      <c r="O62" s="19" t="n"/>
      <c r="P62" s="19" t="n"/>
      <c r="Q62" s="19" t="n"/>
      <c r="R62" s="22" t="n"/>
      <c r="S62" s="20" t="n"/>
      <c r="T62" s="18" t="n"/>
      <c r="U62" s="19" t="n"/>
      <c r="V62" s="22" t="n"/>
      <c r="W62" s="25">
        <f>IF(I62="","",MAX(0,TODAY()-I62))</f>
        <v/>
      </c>
      <c r="X62" s="26">
        <f>IF(COUNTA(B62:V62)=0,"",IF(B62="","Applicant needed",IF(U62="Completed","Closed",IF(U62="Unable to verify","Human review",IF(S62&lt;&gt;"",IF(S62&lt;TODAY(),"Due",IF(S62=TODAY(),"Due today","Scheduled")),IF(I62="","Not started",IF(TODAY()-I62&gt;=Assumptions!$B$13,"Consider follow-up","Monitor")))))))</f>
        <v/>
      </c>
    </row>
    <row r="63" ht="22" customHeight="1">
      <c r="A63" s="9">
        <f>IF(B63="","","RC-"&amp;TEXT(ROW()-4,"000"))</f>
        <v/>
      </c>
      <c r="B63" s="18" t="n"/>
      <c r="C63" s="18" t="n"/>
      <c r="D63" s="19" t="n"/>
      <c r="E63" s="18" t="n"/>
      <c r="F63" s="18" t="n"/>
      <c r="G63" s="18" t="n"/>
      <c r="H63" s="19" t="n"/>
      <c r="I63" s="20" t="n"/>
      <c r="J63" s="21" t="n"/>
      <c r="K63" s="20" t="n"/>
      <c r="L63" s="20" t="n"/>
      <c r="M63" s="19" t="n"/>
      <c r="N63" s="19" t="n"/>
      <c r="O63" s="19" t="n"/>
      <c r="P63" s="19" t="n"/>
      <c r="Q63" s="19" t="n"/>
      <c r="R63" s="22" t="n"/>
      <c r="S63" s="20" t="n"/>
      <c r="T63" s="18" t="n"/>
      <c r="U63" s="19" t="n"/>
      <c r="V63" s="22" t="n"/>
      <c r="W63" s="23">
        <f>IF(I63="","",MAX(0,TODAY()-I63))</f>
        <v/>
      </c>
      <c r="X63" s="24">
        <f>IF(COUNTA(B63:V63)=0,"",IF(B63="","Applicant needed",IF(U63="Completed","Closed",IF(U63="Unable to verify","Human review",IF(S63&lt;&gt;"",IF(S63&lt;TODAY(),"Due",IF(S63=TODAY(),"Due today","Scheduled")),IF(I63="","Not started",IF(TODAY()-I63&gt;=Assumptions!$B$13,"Consider follow-up","Monitor")))))))</f>
        <v/>
      </c>
    </row>
    <row r="64" ht="22" customHeight="1">
      <c r="A64" s="12">
        <f>IF(B64="","","RC-"&amp;TEXT(ROW()-4,"000"))</f>
        <v/>
      </c>
      <c r="B64" s="18" t="n"/>
      <c r="C64" s="18" t="n"/>
      <c r="D64" s="19" t="n"/>
      <c r="E64" s="18" t="n"/>
      <c r="F64" s="18" t="n"/>
      <c r="G64" s="18" t="n"/>
      <c r="H64" s="19" t="n"/>
      <c r="I64" s="20" t="n"/>
      <c r="J64" s="21" t="n"/>
      <c r="K64" s="20" t="n"/>
      <c r="L64" s="20" t="n"/>
      <c r="M64" s="19" t="n"/>
      <c r="N64" s="19" t="n"/>
      <c r="O64" s="19" t="n"/>
      <c r="P64" s="19" t="n"/>
      <c r="Q64" s="19" t="n"/>
      <c r="R64" s="22" t="n"/>
      <c r="S64" s="20" t="n"/>
      <c r="T64" s="18" t="n"/>
      <c r="U64" s="19" t="n"/>
      <c r="V64" s="22" t="n"/>
      <c r="W64" s="25">
        <f>IF(I64="","",MAX(0,TODAY()-I64))</f>
        <v/>
      </c>
      <c r="X64" s="26">
        <f>IF(COUNTA(B64:V64)=0,"",IF(B64="","Applicant needed",IF(U64="Completed","Closed",IF(U64="Unable to verify","Human review",IF(S64&lt;&gt;"",IF(S64&lt;TODAY(),"Due",IF(S64=TODAY(),"Due today","Scheduled")),IF(I64="","Not started",IF(TODAY()-I64&gt;=Assumptions!$B$13,"Consider follow-up","Monitor")))))))</f>
        <v/>
      </c>
    </row>
    <row r="65" ht="22" customHeight="1">
      <c r="A65" s="9">
        <f>IF(B65="","","RC-"&amp;TEXT(ROW()-4,"000"))</f>
        <v/>
      </c>
      <c r="B65" s="18" t="n"/>
      <c r="C65" s="18" t="n"/>
      <c r="D65" s="19" t="n"/>
      <c r="E65" s="18" t="n"/>
      <c r="F65" s="18" t="n"/>
      <c r="G65" s="18" t="n"/>
      <c r="H65" s="19" t="n"/>
      <c r="I65" s="20" t="n"/>
      <c r="J65" s="21" t="n"/>
      <c r="K65" s="20" t="n"/>
      <c r="L65" s="20" t="n"/>
      <c r="M65" s="19" t="n"/>
      <c r="N65" s="19" t="n"/>
      <c r="O65" s="19" t="n"/>
      <c r="P65" s="19" t="n"/>
      <c r="Q65" s="19" t="n"/>
      <c r="R65" s="22" t="n"/>
      <c r="S65" s="20" t="n"/>
      <c r="T65" s="18" t="n"/>
      <c r="U65" s="19" t="n"/>
      <c r="V65" s="22" t="n"/>
      <c r="W65" s="23">
        <f>IF(I65="","",MAX(0,TODAY()-I65))</f>
        <v/>
      </c>
      <c r="X65" s="24">
        <f>IF(COUNTA(B65:V65)=0,"",IF(B65="","Applicant needed",IF(U65="Completed","Closed",IF(U65="Unable to verify","Human review",IF(S65&lt;&gt;"",IF(S65&lt;TODAY(),"Due",IF(S65=TODAY(),"Due today","Scheduled")),IF(I65="","Not started",IF(TODAY()-I65&gt;=Assumptions!$B$13,"Consider follow-up","Monitor")))))))</f>
        <v/>
      </c>
    </row>
    <row r="66" ht="22" customHeight="1">
      <c r="A66" s="12">
        <f>IF(B66="","","RC-"&amp;TEXT(ROW()-4,"000"))</f>
        <v/>
      </c>
      <c r="B66" s="18" t="n"/>
      <c r="C66" s="18" t="n"/>
      <c r="D66" s="19" t="n"/>
      <c r="E66" s="18" t="n"/>
      <c r="F66" s="18" t="n"/>
      <c r="G66" s="18" t="n"/>
      <c r="H66" s="19" t="n"/>
      <c r="I66" s="20" t="n"/>
      <c r="J66" s="21" t="n"/>
      <c r="K66" s="20" t="n"/>
      <c r="L66" s="20" t="n"/>
      <c r="M66" s="19" t="n"/>
      <c r="N66" s="19" t="n"/>
      <c r="O66" s="19" t="n"/>
      <c r="P66" s="19" t="n"/>
      <c r="Q66" s="19" t="n"/>
      <c r="R66" s="22" t="n"/>
      <c r="S66" s="20" t="n"/>
      <c r="T66" s="18" t="n"/>
      <c r="U66" s="19" t="n"/>
      <c r="V66" s="22" t="n"/>
      <c r="W66" s="25">
        <f>IF(I66="","",MAX(0,TODAY()-I66))</f>
        <v/>
      </c>
      <c r="X66" s="26">
        <f>IF(COUNTA(B66:V66)=0,"",IF(B66="","Applicant needed",IF(U66="Completed","Closed",IF(U66="Unable to verify","Human review",IF(S66&lt;&gt;"",IF(S66&lt;TODAY(),"Due",IF(S66=TODAY(),"Due today","Scheduled")),IF(I66="","Not started",IF(TODAY()-I66&gt;=Assumptions!$B$13,"Consider follow-up","Monitor")))))))</f>
        <v/>
      </c>
    </row>
    <row r="67" ht="22" customHeight="1">
      <c r="A67" s="9">
        <f>IF(B67="","","RC-"&amp;TEXT(ROW()-4,"000"))</f>
        <v/>
      </c>
      <c r="B67" s="18" t="n"/>
      <c r="C67" s="18" t="n"/>
      <c r="D67" s="19" t="n"/>
      <c r="E67" s="18" t="n"/>
      <c r="F67" s="18" t="n"/>
      <c r="G67" s="18" t="n"/>
      <c r="H67" s="19" t="n"/>
      <c r="I67" s="20" t="n"/>
      <c r="J67" s="21" t="n"/>
      <c r="K67" s="20" t="n"/>
      <c r="L67" s="20" t="n"/>
      <c r="M67" s="19" t="n"/>
      <c r="N67" s="19" t="n"/>
      <c r="O67" s="19" t="n"/>
      <c r="P67" s="19" t="n"/>
      <c r="Q67" s="19" t="n"/>
      <c r="R67" s="22" t="n"/>
      <c r="S67" s="20" t="n"/>
      <c r="T67" s="18" t="n"/>
      <c r="U67" s="19" t="n"/>
      <c r="V67" s="22" t="n"/>
      <c r="W67" s="23">
        <f>IF(I67="","",MAX(0,TODAY()-I67))</f>
        <v/>
      </c>
      <c r="X67" s="24">
        <f>IF(COUNTA(B67:V67)=0,"",IF(B67="","Applicant needed",IF(U67="Completed","Closed",IF(U67="Unable to verify","Human review",IF(S67&lt;&gt;"",IF(S67&lt;TODAY(),"Due",IF(S67=TODAY(),"Due today","Scheduled")),IF(I67="","Not started",IF(TODAY()-I67&gt;=Assumptions!$B$13,"Consider follow-up","Monitor")))))))</f>
        <v/>
      </c>
    </row>
    <row r="68" ht="22" customHeight="1">
      <c r="A68" s="12">
        <f>IF(B68="","","RC-"&amp;TEXT(ROW()-4,"000"))</f>
        <v/>
      </c>
      <c r="B68" s="18" t="n"/>
      <c r="C68" s="18" t="n"/>
      <c r="D68" s="19" t="n"/>
      <c r="E68" s="18" t="n"/>
      <c r="F68" s="18" t="n"/>
      <c r="G68" s="18" t="n"/>
      <c r="H68" s="19" t="n"/>
      <c r="I68" s="20" t="n"/>
      <c r="J68" s="21" t="n"/>
      <c r="K68" s="20" t="n"/>
      <c r="L68" s="20" t="n"/>
      <c r="M68" s="19" t="n"/>
      <c r="N68" s="19" t="n"/>
      <c r="O68" s="19" t="n"/>
      <c r="P68" s="19" t="n"/>
      <c r="Q68" s="19" t="n"/>
      <c r="R68" s="22" t="n"/>
      <c r="S68" s="20" t="n"/>
      <c r="T68" s="18" t="n"/>
      <c r="U68" s="19" t="n"/>
      <c r="V68" s="22" t="n"/>
      <c r="W68" s="25">
        <f>IF(I68="","",MAX(0,TODAY()-I68))</f>
        <v/>
      </c>
      <c r="X68" s="26">
        <f>IF(COUNTA(B68:V68)=0,"",IF(B68="","Applicant needed",IF(U68="Completed","Closed",IF(U68="Unable to verify","Human review",IF(S68&lt;&gt;"",IF(S68&lt;TODAY(),"Due",IF(S68=TODAY(),"Due today","Scheduled")),IF(I68="","Not started",IF(TODAY()-I68&gt;=Assumptions!$B$13,"Consider follow-up","Monitor")))))))</f>
        <v/>
      </c>
    </row>
    <row r="69" ht="22" customHeight="1">
      <c r="A69" s="9">
        <f>IF(B69="","","RC-"&amp;TEXT(ROW()-4,"000"))</f>
        <v/>
      </c>
      <c r="B69" s="18" t="n"/>
      <c r="C69" s="18" t="n"/>
      <c r="D69" s="19" t="n"/>
      <c r="E69" s="18" t="n"/>
      <c r="F69" s="18" t="n"/>
      <c r="G69" s="18" t="n"/>
      <c r="H69" s="19" t="n"/>
      <c r="I69" s="20" t="n"/>
      <c r="J69" s="21" t="n"/>
      <c r="K69" s="20" t="n"/>
      <c r="L69" s="20" t="n"/>
      <c r="M69" s="19" t="n"/>
      <c r="N69" s="19" t="n"/>
      <c r="O69" s="19" t="n"/>
      <c r="P69" s="19" t="n"/>
      <c r="Q69" s="19" t="n"/>
      <c r="R69" s="22" t="n"/>
      <c r="S69" s="20" t="n"/>
      <c r="T69" s="18" t="n"/>
      <c r="U69" s="19" t="n"/>
      <c r="V69" s="22" t="n"/>
      <c r="W69" s="23">
        <f>IF(I69="","",MAX(0,TODAY()-I69))</f>
        <v/>
      </c>
      <c r="X69" s="24">
        <f>IF(COUNTA(B69:V69)=0,"",IF(B69="","Applicant needed",IF(U69="Completed","Closed",IF(U69="Unable to verify","Human review",IF(S69&lt;&gt;"",IF(S69&lt;TODAY(),"Due",IF(S69=TODAY(),"Due today","Scheduled")),IF(I69="","Not started",IF(TODAY()-I69&gt;=Assumptions!$B$13,"Consider follow-up","Monitor")))))))</f>
        <v/>
      </c>
    </row>
    <row r="70" ht="22" customHeight="1">
      <c r="A70" s="12">
        <f>IF(B70="","","RC-"&amp;TEXT(ROW()-4,"000"))</f>
        <v/>
      </c>
      <c r="B70" s="18" t="n"/>
      <c r="C70" s="18" t="n"/>
      <c r="D70" s="19" t="n"/>
      <c r="E70" s="18" t="n"/>
      <c r="F70" s="18" t="n"/>
      <c r="G70" s="18" t="n"/>
      <c r="H70" s="19" t="n"/>
      <c r="I70" s="20" t="n"/>
      <c r="J70" s="21" t="n"/>
      <c r="K70" s="20" t="n"/>
      <c r="L70" s="20" t="n"/>
      <c r="M70" s="19" t="n"/>
      <c r="N70" s="19" t="n"/>
      <c r="O70" s="19" t="n"/>
      <c r="P70" s="19" t="n"/>
      <c r="Q70" s="19" t="n"/>
      <c r="R70" s="22" t="n"/>
      <c r="S70" s="20" t="n"/>
      <c r="T70" s="18" t="n"/>
      <c r="U70" s="19" t="n"/>
      <c r="V70" s="22" t="n"/>
      <c r="W70" s="25">
        <f>IF(I70="","",MAX(0,TODAY()-I70))</f>
        <v/>
      </c>
      <c r="X70" s="26">
        <f>IF(COUNTA(B70:V70)=0,"",IF(B70="","Applicant needed",IF(U70="Completed","Closed",IF(U70="Unable to verify","Human review",IF(S70&lt;&gt;"",IF(S70&lt;TODAY(),"Due",IF(S70=TODAY(),"Due today","Scheduled")),IF(I70="","Not started",IF(TODAY()-I70&gt;=Assumptions!$B$13,"Consider follow-up","Monitor")))))))</f>
        <v/>
      </c>
    </row>
    <row r="71" ht="22" customHeight="1">
      <c r="A71" s="9">
        <f>IF(B71="","","RC-"&amp;TEXT(ROW()-4,"000"))</f>
        <v/>
      </c>
      <c r="B71" s="18" t="n"/>
      <c r="C71" s="18" t="n"/>
      <c r="D71" s="19" t="n"/>
      <c r="E71" s="18" t="n"/>
      <c r="F71" s="18" t="n"/>
      <c r="G71" s="18" t="n"/>
      <c r="H71" s="19" t="n"/>
      <c r="I71" s="20" t="n"/>
      <c r="J71" s="21" t="n"/>
      <c r="K71" s="20" t="n"/>
      <c r="L71" s="20" t="n"/>
      <c r="M71" s="19" t="n"/>
      <c r="N71" s="19" t="n"/>
      <c r="O71" s="19" t="n"/>
      <c r="P71" s="19" t="n"/>
      <c r="Q71" s="19" t="n"/>
      <c r="R71" s="22" t="n"/>
      <c r="S71" s="20" t="n"/>
      <c r="T71" s="18" t="n"/>
      <c r="U71" s="19" t="n"/>
      <c r="V71" s="22" t="n"/>
      <c r="W71" s="23">
        <f>IF(I71="","",MAX(0,TODAY()-I71))</f>
        <v/>
      </c>
      <c r="X71" s="24">
        <f>IF(COUNTA(B71:V71)=0,"",IF(B71="","Applicant needed",IF(U71="Completed","Closed",IF(U71="Unable to verify","Human review",IF(S71&lt;&gt;"",IF(S71&lt;TODAY(),"Due",IF(S71=TODAY(),"Due today","Scheduled")),IF(I71="","Not started",IF(TODAY()-I71&gt;=Assumptions!$B$13,"Consider follow-up","Monitor")))))))</f>
        <v/>
      </c>
    </row>
    <row r="72" ht="22" customHeight="1">
      <c r="A72" s="12">
        <f>IF(B72="","","RC-"&amp;TEXT(ROW()-4,"000"))</f>
        <v/>
      </c>
      <c r="B72" s="18" t="n"/>
      <c r="C72" s="18" t="n"/>
      <c r="D72" s="19" t="n"/>
      <c r="E72" s="18" t="n"/>
      <c r="F72" s="18" t="n"/>
      <c r="G72" s="18" t="n"/>
      <c r="H72" s="19" t="n"/>
      <c r="I72" s="20" t="n"/>
      <c r="J72" s="21" t="n"/>
      <c r="K72" s="20" t="n"/>
      <c r="L72" s="20" t="n"/>
      <c r="M72" s="19" t="n"/>
      <c r="N72" s="19" t="n"/>
      <c r="O72" s="19" t="n"/>
      <c r="P72" s="19" t="n"/>
      <c r="Q72" s="19" t="n"/>
      <c r="R72" s="22" t="n"/>
      <c r="S72" s="20" t="n"/>
      <c r="T72" s="18" t="n"/>
      <c r="U72" s="19" t="n"/>
      <c r="V72" s="22" t="n"/>
      <c r="W72" s="25">
        <f>IF(I72="","",MAX(0,TODAY()-I72))</f>
        <v/>
      </c>
      <c r="X72" s="26">
        <f>IF(COUNTA(B72:V72)=0,"",IF(B72="","Applicant needed",IF(U72="Completed","Closed",IF(U72="Unable to verify","Human review",IF(S72&lt;&gt;"",IF(S72&lt;TODAY(),"Due",IF(S72=TODAY(),"Due today","Scheduled")),IF(I72="","Not started",IF(TODAY()-I72&gt;=Assumptions!$B$13,"Consider follow-up","Monitor")))))))</f>
        <v/>
      </c>
    </row>
    <row r="73" ht="22" customHeight="1">
      <c r="A73" s="9">
        <f>IF(B73="","","RC-"&amp;TEXT(ROW()-4,"000"))</f>
        <v/>
      </c>
      <c r="B73" s="18" t="n"/>
      <c r="C73" s="18" t="n"/>
      <c r="D73" s="19" t="n"/>
      <c r="E73" s="18" t="n"/>
      <c r="F73" s="18" t="n"/>
      <c r="G73" s="18" t="n"/>
      <c r="H73" s="19" t="n"/>
      <c r="I73" s="20" t="n"/>
      <c r="J73" s="21" t="n"/>
      <c r="K73" s="20" t="n"/>
      <c r="L73" s="20" t="n"/>
      <c r="M73" s="19" t="n"/>
      <c r="N73" s="19" t="n"/>
      <c r="O73" s="19" t="n"/>
      <c r="P73" s="19" t="n"/>
      <c r="Q73" s="19" t="n"/>
      <c r="R73" s="22" t="n"/>
      <c r="S73" s="20" t="n"/>
      <c r="T73" s="18" t="n"/>
      <c r="U73" s="19" t="n"/>
      <c r="V73" s="22" t="n"/>
      <c r="W73" s="23">
        <f>IF(I73="","",MAX(0,TODAY()-I73))</f>
        <v/>
      </c>
      <c r="X73" s="24">
        <f>IF(COUNTA(B73:V73)=0,"",IF(B73="","Applicant needed",IF(U73="Completed","Closed",IF(U73="Unable to verify","Human review",IF(S73&lt;&gt;"",IF(S73&lt;TODAY(),"Due",IF(S73=TODAY(),"Due today","Scheduled")),IF(I73="","Not started",IF(TODAY()-I73&gt;=Assumptions!$B$13,"Consider follow-up","Monitor")))))))</f>
        <v/>
      </c>
    </row>
    <row r="74" ht="22" customHeight="1">
      <c r="A74" s="12">
        <f>IF(B74="","","RC-"&amp;TEXT(ROW()-4,"000"))</f>
        <v/>
      </c>
      <c r="B74" s="18" t="n"/>
      <c r="C74" s="18" t="n"/>
      <c r="D74" s="19" t="n"/>
      <c r="E74" s="18" t="n"/>
      <c r="F74" s="18" t="n"/>
      <c r="G74" s="18" t="n"/>
      <c r="H74" s="19" t="n"/>
      <c r="I74" s="20" t="n"/>
      <c r="J74" s="21" t="n"/>
      <c r="K74" s="20" t="n"/>
      <c r="L74" s="20" t="n"/>
      <c r="M74" s="19" t="n"/>
      <c r="N74" s="19" t="n"/>
      <c r="O74" s="19" t="n"/>
      <c r="P74" s="19" t="n"/>
      <c r="Q74" s="19" t="n"/>
      <c r="R74" s="22" t="n"/>
      <c r="S74" s="20" t="n"/>
      <c r="T74" s="18" t="n"/>
      <c r="U74" s="19" t="n"/>
      <c r="V74" s="22" t="n"/>
      <c r="W74" s="25">
        <f>IF(I74="","",MAX(0,TODAY()-I74))</f>
        <v/>
      </c>
      <c r="X74" s="26">
        <f>IF(COUNTA(B74:V74)=0,"",IF(B74="","Applicant needed",IF(U74="Completed","Closed",IF(U74="Unable to verify","Human review",IF(S74&lt;&gt;"",IF(S74&lt;TODAY(),"Due",IF(S74=TODAY(),"Due today","Scheduled")),IF(I74="","Not started",IF(TODAY()-I74&gt;=Assumptions!$B$13,"Consider follow-up","Monitor")))))))</f>
        <v/>
      </c>
    </row>
    <row r="75" ht="22" customHeight="1">
      <c r="A75" s="9">
        <f>IF(B75="","","RC-"&amp;TEXT(ROW()-4,"000"))</f>
        <v/>
      </c>
      <c r="B75" s="18" t="n"/>
      <c r="C75" s="18" t="n"/>
      <c r="D75" s="19" t="n"/>
      <c r="E75" s="18" t="n"/>
      <c r="F75" s="18" t="n"/>
      <c r="G75" s="18" t="n"/>
      <c r="H75" s="19" t="n"/>
      <c r="I75" s="20" t="n"/>
      <c r="J75" s="21" t="n"/>
      <c r="K75" s="20" t="n"/>
      <c r="L75" s="20" t="n"/>
      <c r="M75" s="19" t="n"/>
      <c r="N75" s="19" t="n"/>
      <c r="O75" s="19" t="n"/>
      <c r="P75" s="19" t="n"/>
      <c r="Q75" s="19" t="n"/>
      <c r="R75" s="22" t="n"/>
      <c r="S75" s="20" t="n"/>
      <c r="T75" s="18" t="n"/>
      <c r="U75" s="19" t="n"/>
      <c r="V75" s="22" t="n"/>
      <c r="W75" s="23">
        <f>IF(I75="","",MAX(0,TODAY()-I75))</f>
        <v/>
      </c>
      <c r="X75" s="24">
        <f>IF(COUNTA(B75:V75)=0,"",IF(B75="","Applicant needed",IF(U75="Completed","Closed",IF(U75="Unable to verify","Human review",IF(S75&lt;&gt;"",IF(S75&lt;TODAY(),"Due",IF(S75=TODAY(),"Due today","Scheduled")),IF(I75="","Not started",IF(TODAY()-I75&gt;=Assumptions!$B$13,"Consider follow-up","Monitor")))))))</f>
        <v/>
      </c>
    </row>
    <row r="76" ht="22" customHeight="1">
      <c r="A76" s="12">
        <f>IF(B76="","","RC-"&amp;TEXT(ROW()-4,"000"))</f>
        <v/>
      </c>
      <c r="B76" s="18" t="n"/>
      <c r="C76" s="18" t="n"/>
      <c r="D76" s="19" t="n"/>
      <c r="E76" s="18" t="n"/>
      <c r="F76" s="18" t="n"/>
      <c r="G76" s="18" t="n"/>
      <c r="H76" s="19" t="n"/>
      <c r="I76" s="20" t="n"/>
      <c r="J76" s="21" t="n"/>
      <c r="K76" s="20" t="n"/>
      <c r="L76" s="20" t="n"/>
      <c r="M76" s="19" t="n"/>
      <c r="N76" s="19" t="n"/>
      <c r="O76" s="19" t="n"/>
      <c r="P76" s="19" t="n"/>
      <c r="Q76" s="19" t="n"/>
      <c r="R76" s="22" t="n"/>
      <c r="S76" s="20" t="n"/>
      <c r="T76" s="18" t="n"/>
      <c r="U76" s="19" t="n"/>
      <c r="V76" s="22" t="n"/>
      <c r="W76" s="25">
        <f>IF(I76="","",MAX(0,TODAY()-I76))</f>
        <v/>
      </c>
      <c r="X76" s="26">
        <f>IF(COUNTA(B76:V76)=0,"",IF(B76="","Applicant needed",IF(U76="Completed","Closed",IF(U76="Unable to verify","Human review",IF(S76&lt;&gt;"",IF(S76&lt;TODAY(),"Due",IF(S76=TODAY(),"Due today","Scheduled")),IF(I76="","Not started",IF(TODAY()-I76&gt;=Assumptions!$B$13,"Consider follow-up","Monitor")))))))</f>
        <v/>
      </c>
    </row>
    <row r="77" ht="22" customHeight="1">
      <c r="A77" s="9">
        <f>IF(B77="","","RC-"&amp;TEXT(ROW()-4,"000"))</f>
        <v/>
      </c>
      <c r="B77" s="18" t="n"/>
      <c r="C77" s="18" t="n"/>
      <c r="D77" s="19" t="n"/>
      <c r="E77" s="18" t="n"/>
      <c r="F77" s="18" t="n"/>
      <c r="G77" s="18" t="n"/>
      <c r="H77" s="19" t="n"/>
      <c r="I77" s="20" t="n"/>
      <c r="J77" s="21" t="n"/>
      <c r="K77" s="20" t="n"/>
      <c r="L77" s="20" t="n"/>
      <c r="M77" s="19" t="n"/>
      <c r="N77" s="19" t="n"/>
      <c r="O77" s="19" t="n"/>
      <c r="P77" s="19" t="n"/>
      <c r="Q77" s="19" t="n"/>
      <c r="R77" s="22" t="n"/>
      <c r="S77" s="20" t="n"/>
      <c r="T77" s="18" t="n"/>
      <c r="U77" s="19" t="n"/>
      <c r="V77" s="22" t="n"/>
      <c r="W77" s="23">
        <f>IF(I77="","",MAX(0,TODAY()-I77))</f>
        <v/>
      </c>
      <c r="X77" s="24">
        <f>IF(COUNTA(B77:V77)=0,"",IF(B77="","Applicant needed",IF(U77="Completed","Closed",IF(U77="Unable to verify","Human review",IF(S77&lt;&gt;"",IF(S77&lt;TODAY(),"Due",IF(S77=TODAY(),"Due today","Scheduled")),IF(I77="","Not started",IF(TODAY()-I77&gt;=Assumptions!$B$13,"Consider follow-up","Monitor")))))))</f>
        <v/>
      </c>
    </row>
    <row r="78" ht="22" customHeight="1">
      <c r="A78" s="12">
        <f>IF(B78="","","RC-"&amp;TEXT(ROW()-4,"000"))</f>
        <v/>
      </c>
      <c r="B78" s="18" t="n"/>
      <c r="C78" s="18" t="n"/>
      <c r="D78" s="19" t="n"/>
      <c r="E78" s="18" t="n"/>
      <c r="F78" s="18" t="n"/>
      <c r="G78" s="18" t="n"/>
      <c r="H78" s="19" t="n"/>
      <c r="I78" s="20" t="n"/>
      <c r="J78" s="21" t="n"/>
      <c r="K78" s="20" t="n"/>
      <c r="L78" s="20" t="n"/>
      <c r="M78" s="19" t="n"/>
      <c r="N78" s="19" t="n"/>
      <c r="O78" s="19" t="n"/>
      <c r="P78" s="19" t="n"/>
      <c r="Q78" s="19" t="n"/>
      <c r="R78" s="22" t="n"/>
      <c r="S78" s="20" t="n"/>
      <c r="T78" s="18" t="n"/>
      <c r="U78" s="19" t="n"/>
      <c r="V78" s="22" t="n"/>
      <c r="W78" s="25">
        <f>IF(I78="","",MAX(0,TODAY()-I78))</f>
        <v/>
      </c>
      <c r="X78" s="26">
        <f>IF(COUNTA(B78:V78)=0,"",IF(B78="","Applicant needed",IF(U78="Completed","Closed",IF(U78="Unable to verify","Human review",IF(S78&lt;&gt;"",IF(S78&lt;TODAY(),"Due",IF(S78=TODAY(),"Due today","Scheduled")),IF(I78="","Not started",IF(TODAY()-I78&gt;=Assumptions!$B$13,"Consider follow-up","Monitor")))))))</f>
        <v/>
      </c>
    </row>
    <row r="79" ht="22" customHeight="1">
      <c r="A79" s="9">
        <f>IF(B79="","","RC-"&amp;TEXT(ROW()-4,"000"))</f>
        <v/>
      </c>
      <c r="B79" s="18" t="n"/>
      <c r="C79" s="18" t="n"/>
      <c r="D79" s="19" t="n"/>
      <c r="E79" s="18" t="n"/>
      <c r="F79" s="18" t="n"/>
      <c r="G79" s="18" t="n"/>
      <c r="H79" s="19" t="n"/>
      <c r="I79" s="20" t="n"/>
      <c r="J79" s="21" t="n"/>
      <c r="K79" s="20" t="n"/>
      <c r="L79" s="20" t="n"/>
      <c r="M79" s="19" t="n"/>
      <c r="N79" s="19" t="n"/>
      <c r="O79" s="19" t="n"/>
      <c r="P79" s="19" t="n"/>
      <c r="Q79" s="19" t="n"/>
      <c r="R79" s="22" t="n"/>
      <c r="S79" s="20" t="n"/>
      <c r="T79" s="18" t="n"/>
      <c r="U79" s="19" t="n"/>
      <c r="V79" s="22" t="n"/>
      <c r="W79" s="23">
        <f>IF(I79="","",MAX(0,TODAY()-I79))</f>
        <v/>
      </c>
      <c r="X79" s="24">
        <f>IF(COUNTA(B79:V79)=0,"",IF(B79="","Applicant needed",IF(U79="Completed","Closed",IF(U79="Unable to verify","Human review",IF(S79&lt;&gt;"",IF(S79&lt;TODAY(),"Due",IF(S79=TODAY(),"Due today","Scheduled")),IF(I79="","Not started",IF(TODAY()-I79&gt;=Assumptions!$B$13,"Consider follow-up","Monitor")))))))</f>
        <v/>
      </c>
    </row>
    <row r="80" ht="22" customHeight="1">
      <c r="A80" s="12">
        <f>IF(B80="","","RC-"&amp;TEXT(ROW()-4,"000"))</f>
        <v/>
      </c>
      <c r="B80" s="18" t="n"/>
      <c r="C80" s="18" t="n"/>
      <c r="D80" s="19" t="n"/>
      <c r="E80" s="18" t="n"/>
      <c r="F80" s="18" t="n"/>
      <c r="G80" s="18" t="n"/>
      <c r="H80" s="19" t="n"/>
      <c r="I80" s="20" t="n"/>
      <c r="J80" s="21" t="n"/>
      <c r="K80" s="20" t="n"/>
      <c r="L80" s="20" t="n"/>
      <c r="M80" s="19" t="n"/>
      <c r="N80" s="19" t="n"/>
      <c r="O80" s="19" t="n"/>
      <c r="P80" s="19" t="n"/>
      <c r="Q80" s="19" t="n"/>
      <c r="R80" s="22" t="n"/>
      <c r="S80" s="20" t="n"/>
      <c r="T80" s="18" t="n"/>
      <c r="U80" s="19" t="n"/>
      <c r="V80" s="22" t="n"/>
      <c r="W80" s="25">
        <f>IF(I80="","",MAX(0,TODAY()-I80))</f>
        <v/>
      </c>
      <c r="X80" s="26">
        <f>IF(COUNTA(B80:V80)=0,"",IF(B80="","Applicant needed",IF(U80="Completed","Closed",IF(U80="Unable to verify","Human review",IF(S80&lt;&gt;"",IF(S80&lt;TODAY(),"Due",IF(S80=TODAY(),"Due today","Scheduled")),IF(I80="","Not started",IF(TODAY()-I80&gt;=Assumptions!$B$13,"Consider follow-up","Monitor")))))))</f>
        <v/>
      </c>
    </row>
    <row r="81" ht="22" customHeight="1">
      <c r="A81" s="9">
        <f>IF(B81="","","RC-"&amp;TEXT(ROW()-4,"000"))</f>
        <v/>
      </c>
      <c r="B81" s="18" t="n"/>
      <c r="C81" s="18" t="n"/>
      <c r="D81" s="19" t="n"/>
      <c r="E81" s="18" t="n"/>
      <c r="F81" s="18" t="n"/>
      <c r="G81" s="18" t="n"/>
      <c r="H81" s="19" t="n"/>
      <c r="I81" s="20" t="n"/>
      <c r="J81" s="21" t="n"/>
      <c r="K81" s="20" t="n"/>
      <c r="L81" s="20" t="n"/>
      <c r="M81" s="19" t="n"/>
      <c r="N81" s="19" t="n"/>
      <c r="O81" s="19" t="n"/>
      <c r="P81" s="19" t="n"/>
      <c r="Q81" s="19" t="n"/>
      <c r="R81" s="22" t="n"/>
      <c r="S81" s="20" t="n"/>
      <c r="T81" s="18" t="n"/>
      <c r="U81" s="19" t="n"/>
      <c r="V81" s="22" t="n"/>
      <c r="W81" s="23">
        <f>IF(I81="","",MAX(0,TODAY()-I81))</f>
        <v/>
      </c>
      <c r="X81" s="24">
        <f>IF(COUNTA(B81:V81)=0,"",IF(B81="","Applicant needed",IF(U81="Completed","Closed",IF(U81="Unable to verify","Human review",IF(S81&lt;&gt;"",IF(S81&lt;TODAY(),"Due",IF(S81=TODAY(),"Due today","Scheduled")),IF(I81="","Not started",IF(TODAY()-I81&gt;=Assumptions!$B$13,"Consider follow-up","Monitor")))))))</f>
        <v/>
      </c>
    </row>
    <row r="82" ht="22" customHeight="1">
      <c r="A82" s="12">
        <f>IF(B82="","","RC-"&amp;TEXT(ROW()-4,"000"))</f>
        <v/>
      </c>
      <c r="B82" s="18" t="n"/>
      <c r="C82" s="18" t="n"/>
      <c r="D82" s="19" t="n"/>
      <c r="E82" s="18" t="n"/>
      <c r="F82" s="18" t="n"/>
      <c r="G82" s="18" t="n"/>
      <c r="H82" s="19" t="n"/>
      <c r="I82" s="20" t="n"/>
      <c r="J82" s="21" t="n"/>
      <c r="K82" s="20" t="n"/>
      <c r="L82" s="20" t="n"/>
      <c r="M82" s="19" t="n"/>
      <c r="N82" s="19" t="n"/>
      <c r="O82" s="19" t="n"/>
      <c r="P82" s="19" t="n"/>
      <c r="Q82" s="19" t="n"/>
      <c r="R82" s="22" t="n"/>
      <c r="S82" s="20" t="n"/>
      <c r="T82" s="18" t="n"/>
      <c r="U82" s="19" t="n"/>
      <c r="V82" s="22" t="n"/>
      <c r="W82" s="25">
        <f>IF(I82="","",MAX(0,TODAY()-I82))</f>
        <v/>
      </c>
      <c r="X82" s="26">
        <f>IF(COUNTA(B82:V82)=0,"",IF(B82="","Applicant needed",IF(U82="Completed","Closed",IF(U82="Unable to verify","Human review",IF(S82&lt;&gt;"",IF(S82&lt;TODAY(),"Due",IF(S82=TODAY(),"Due today","Scheduled")),IF(I82="","Not started",IF(TODAY()-I82&gt;=Assumptions!$B$13,"Consider follow-up","Monitor")))))))</f>
        <v/>
      </c>
    </row>
    <row r="83" ht="22" customHeight="1">
      <c r="A83" s="9">
        <f>IF(B83="","","RC-"&amp;TEXT(ROW()-4,"000"))</f>
        <v/>
      </c>
      <c r="B83" s="18" t="n"/>
      <c r="C83" s="18" t="n"/>
      <c r="D83" s="19" t="n"/>
      <c r="E83" s="18" t="n"/>
      <c r="F83" s="18" t="n"/>
      <c r="G83" s="18" t="n"/>
      <c r="H83" s="19" t="n"/>
      <c r="I83" s="20" t="n"/>
      <c r="J83" s="21" t="n"/>
      <c r="K83" s="20" t="n"/>
      <c r="L83" s="20" t="n"/>
      <c r="M83" s="19" t="n"/>
      <c r="N83" s="19" t="n"/>
      <c r="O83" s="19" t="n"/>
      <c r="P83" s="19" t="n"/>
      <c r="Q83" s="19" t="n"/>
      <c r="R83" s="22" t="n"/>
      <c r="S83" s="20" t="n"/>
      <c r="T83" s="18" t="n"/>
      <c r="U83" s="19" t="n"/>
      <c r="V83" s="22" t="n"/>
      <c r="W83" s="23">
        <f>IF(I83="","",MAX(0,TODAY()-I83))</f>
        <v/>
      </c>
      <c r="X83" s="24">
        <f>IF(COUNTA(B83:V83)=0,"",IF(B83="","Applicant needed",IF(U83="Completed","Closed",IF(U83="Unable to verify","Human review",IF(S83&lt;&gt;"",IF(S83&lt;TODAY(),"Due",IF(S83=TODAY(),"Due today","Scheduled")),IF(I83="","Not started",IF(TODAY()-I83&gt;=Assumptions!$B$13,"Consider follow-up","Monitor")))))))</f>
        <v/>
      </c>
    </row>
    <row r="84" ht="22" customHeight="1">
      <c r="A84" s="12">
        <f>IF(B84="","","RC-"&amp;TEXT(ROW()-4,"000"))</f>
        <v/>
      </c>
      <c r="B84" s="18" t="n"/>
      <c r="C84" s="18" t="n"/>
      <c r="D84" s="19" t="n"/>
      <c r="E84" s="18" t="n"/>
      <c r="F84" s="18" t="n"/>
      <c r="G84" s="18" t="n"/>
      <c r="H84" s="19" t="n"/>
      <c r="I84" s="20" t="n"/>
      <c r="J84" s="21" t="n"/>
      <c r="K84" s="20" t="n"/>
      <c r="L84" s="20" t="n"/>
      <c r="M84" s="19" t="n"/>
      <c r="N84" s="19" t="n"/>
      <c r="O84" s="19" t="n"/>
      <c r="P84" s="19" t="n"/>
      <c r="Q84" s="19" t="n"/>
      <c r="R84" s="22" t="n"/>
      <c r="S84" s="20" t="n"/>
      <c r="T84" s="18" t="n"/>
      <c r="U84" s="19" t="n"/>
      <c r="V84" s="22" t="n"/>
      <c r="W84" s="25">
        <f>IF(I84="","",MAX(0,TODAY()-I84))</f>
        <v/>
      </c>
      <c r="X84" s="26">
        <f>IF(COUNTA(B84:V84)=0,"",IF(B84="","Applicant needed",IF(U84="Completed","Closed",IF(U84="Unable to verify","Human review",IF(S84&lt;&gt;"",IF(S84&lt;TODAY(),"Due",IF(S84=TODAY(),"Due today","Scheduled")),IF(I84="","Not started",IF(TODAY()-I84&gt;=Assumptions!$B$13,"Consider follow-up","Monitor")))))))</f>
        <v/>
      </c>
    </row>
    <row r="85" ht="22" customHeight="1">
      <c r="A85" s="9">
        <f>IF(B85="","","RC-"&amp;TEXT(ROW()-4,"000"))</f>
        <v/>
      </c>
      <c r="B85" s="18" t="n"/>
      <c r="C85" s="18" t="n"/>
      <c r="D85" s="19" t="n"/>
      <c r="E85" s="18" t="n"/>
      <c r="F85" s="18" t="n"/>
      <c r="G85" s="18" t="n"/>
      <c r="H85" s="19" t="n"/>
      <c r="I85" s="20" t="n"/>
      <c r="J85" s="21" t="n"/>
      <c r="K85" s="20" t="n"/>
      <c r="L85" s="20" t="n"/>
      <c r="M85" s="19" t="n"/>
      <c r="N85" s="19" t="n"/>
      <c r="O85" s="19" t="n"/>
      <c r="P85" s="19" t="n"/>
      <c r="Q85" s="19" t="n"/>
      <c r="R85" s="22" t="n"/>
      <c r="S85" s="20" t="n"/>
      <c r="T85" s="18" t="n"/>
      <c r="U85" s="19" t="n"/>
      <c r="V85" s="22" t="n"/>
      <c r="W85" s="23">
        <f>IF(I85="","",MAX(0,TODAY()-I85))</f>
        <v/>
      </c>
      <c r="X85" s="24">
        <f>IF(COUNTA(B85:V85)=0,"",IF(B85="","Applicant needed",IF(U85="Completed","Closed",IF(U85="Unable to verify","Human review",IF(S85&lt;&gt;"",IF(S85&lt;TODAY(),"Due",IF(S85=TODAY(),"Due today","Scheduled")),IF(I85="","Not started",IF(TODAY()-I85&gt;=Assumptions!$B$13,"Consider follow-up","Monitor")))))))</f>
        <v/>
      </c>
    </row>
    <row r="86" ht="22" customHeight="1">
      <c r="A86" s="12">
        <f>IF(B86="","","RC-"&amp;TEXT(ROW()-4,"000"))</f>
        <v/>
      </c>
      <c r="B86" s="18" t="n"/>
      <c r="C86" s="18" t="n"/>
      <c r="D86" s="19" t="n"/>
      <c r="E86" s="18" t="n"/>
      <c r="F86" s="18" t="n"/>
      <c r="G86" s="18" t="n"/>
      <c r="H86" s="19" t="n"/>
      <c r="I86" s="20" t="n"/>
      <c r="J86" s="21" t="n"/>
      <c r="K86" s="20" t="n"/>
      <c r="L86" s="20" t="n"/>
      <c r="M86" s="19" t="n"/>
      <c r="N86" s="19" t="n"/>
      <c r="O86" s="19" t="n"/>
      <c r="P86" s="19" t="n"/>
      <c r="Q86" s="19" t="n"/>
      <c r="R86" s="22" t="n"/>
      <c r="S86" s="20" t="n"/>
      <c r="T86" s="18" t="n"/>
      <c r="U86" s="19" t="n"/>
      <c r="V86" s="22" t="n"/>
      <c r="W86" s="25">
        <f>IF(I86="","",MAX(0,TODAY()-I86))</f>
        <v/>
      </c>
      <c r="X86" s="26">
        <f>IF(COUNTA(B86:V86)=0,"",IF(B86="","Applicant needed",IF(U86="Completed","Closed",IF(U86="Unable to verify","Human review",IF(S86&lt;&gt;"",IF(S86&lt;TODAY(),"Due",IF(S86=TODAY(),"Due today","Scheduled")),IF(I86="","Not started",IF(TODAY()-I86&gt;=Assumptions!$B$13,"Consider follow-up","Monitor")))))))</f>
        <v/>
      </c>
    </row>
    <row r="87" ht="22" customHeight="1">
      <c r="A87" s="9">
        <f>IF(B87="","","RC-"&amp;TEXT(ROW()-4,"000"))</f>
        <v/>
      </c>
      <c r="B87" s="18" t="n"/>
      <c r="C87" s="18" t="n"/>
      <c r="D87" s="19" t="n"/>
      <c r="E87" s="18" t="n"/>
      <c r="F87" s="18" t="n"/>
      <c r="G87" s="18" t="n"/>
      <c r="H87" s="19" t="n"/>
      <c r="I87" s="20" t="n"/>
      <c r="J87" s="21" t="n"/>
      <c r="K87" s="20" t="n"/>
      <c r="L87" s="20" t="n"/>
      <c r="M87" s="19" t="n"/>
      <c r="N87" s="19" t="n"/>
      <c r="O87" s="19" t="n"/>
      <c r="P87" s="19" t="n"/>
      <c r="Q87" s="19" t="n"/>
      <c r="R87" s="22" t="n"/>
      <c r="S87" s="20" t="n"/>
      <c r="T87" s="18" t="n"/>
      <c r="U87" s="19" t="n"/>
      <c r="V87" s="22" t="n"/>
      <c r="W87" s="23">
        <f>IF(I87="","",MAX(0,TODAY()-I87))</f>
        <v/>
      </c>
      <c r="X87" s="24">
        <f>IF(COUNTA(B87:V87)=0,"",IF(B87="","Applicant needed",IF(U87="Completed","Closed",IF(U87="Unable to verify","Human review",IF(S87&lt;&gt;"",IF(S87&lt;TODAY(),"Due",IF(S87=TODAY(),"Due today","Scheduled")),IF(I87="","Not started",IF(TODAY()-I87&gt;=Assumptions!$B$13,"Consider follow-up","Monitor")))))))</f>
        <v/>
      </c>
    </row>
    <row r="88" ht="22" customHeight="1">
      <c r="A88" s="12">
        <f>IF(B88="","","RC-"&amp;TEXT(ROW()-4,"000"))</f>
        <v/>
      </c>
      <c r="B88" s="18" t="n"/>
      <c r="C88" s="18" t="n"/>
      <c r="D88" s="19" t="n"/>
      <c r="E88" s="18" t="n"/>
      <c r="F88" s="18" t="n"/>
      <c r="G88" s="18" t="n"/>
      <c r="H88" s="19" t="n"/>
      <c r="I88" s="20" t="n"/>
      <c r="J88" s="21" t="n"/>
      <c r="K88" s="20" t="n"/>
      <c r="L88" s="20" t="n"/>
      <c r="M88" s="19" t="n"/>
      <c r="N88" s="19" t="n"/>
      <c r="O88" s="19" t="n"/>
      <c r="P88" s="19" t="n"/>
      <c r="Q88" s="19" t="n"/>
      <c r="R88" s="22" t="n"/>
      <c r="S88" s="20" t="n"/>
      <c r="T88" s="18" t="n"/>
      <c r="U88" s="19" t="n"/>
      <c r="V88" s="22" t="n"/>
      <c r="W88" s="25">
        <f>IF(I88="","",MAX(0,TODAY()-I88))</f>
        <v/>
      </c>
      <c r="X88" s="26">
        <f>IF(COUNTA(B88:V88)=0,"",IF(B88="","Applicant needed",IF(U88="Completed","Closed",IF(U88="Unable to verify","Human review",IF(S88&lt;&gt;"",IF(S88&lt;TODAY(),"Due",IF(S88=TODAY(),"Due today","Scheduled")),IF(I88="","Not started",IF(TODAY()-I88&gt;=Assumptions!$B$13,"Consider follow-up","Monitor")))))))</f>
        <v/>
      </c>
    </row>
    <row r="89" ht="22" customHeight="1">
      <c r="A89" s="9">
        <f>IF(B89="","","RC-"&amp;TEXT(ROW()-4,"000"))</f>
        <v/>
      </c>
      <c r="B89" s="18" t="n"/>
      <c r="C89" s="18" t="n"/>
      <c r="D89" s="19" t="n"/>
      <c r="E89" s="18" t="n"/>
      <c r="F89" s="18" t="n"/>
      <c r="G89" s="18" t="n"/>
      <c r="H89" s="19" t="n"/>
      <c r="I89" s="20" t="n"/>
      <c r="J89" s="21" t="n"/>
      <c r="K89" s="20" t="n"/>
      <c r="L89" s="20" t="n"/>
      <c r="M89" s="19" t="n"/>
      <c r="N89" s="19" t="n"/>
      <c r="O89" s="19" t="n"/>
      <c r="P89" s="19" t="n"/>
      <c r="Q89" s="19" t="n"/>
      <c r="R89" s="22" t="n"/>
      <c r="S89" s="20" t="n"/>
      <c r="T89" s="18" t="n"/>
      <c r="U89" s="19" t="n"/>
      <c r="V89" s="22" t="n"/>
      <c r="W89" s="23">
        <f>IF(I89="","",MAX(0,TODAY()-I89))</f>
        <v/>
      </c>
      <c r="X89" s="24">
        <f>IF(COUNTA(B89:V89)=0,"",IF(B89="","Applicant needed",IF(U89="Completed","Closed",IF(U89="Unable to verify","Human review",IF(S89&lt;&gt;"",IF(S89&lt;TODAY(),"Due",IF(S89=TODAY(),"Due today","Scheduled")),IF(I89="","Not started",IF(TODAY()-I89&gt;=Assumptions!$B$13,"Consider follow-up","Monitor")))))))</f>
        <v/>
      </c>
    </row>
    <row r="90" ht="22" customHeight="1">
      <c r="A90" s="12">
        <f>IF(B90="","","RC-"&amp;TEXT(ROW()-4,"000"))</f>
        <v/>
      </c>
      <c r="B90" s="18" t="n"/>
      <c r="C90" s="18" t="n"/>
      <c r="D90" s="19" t="n"/>
      <c r="E90" s="18" t="n"/>
      <c r="F90" s="18" t="n"/>
      <c r="G90" s="18" t="n"/>
      <c r="H90" s="19" t="n"/>
      <c r="I90" s="20" t="n"/>
      <c r="J90" s="21" t="n"/>
      <c r="K90" s="20" t="n"/>
      <c r="L90" s="20" t="n"/>
      <c r="M90" s="19" t="n"/>
      <c r="N90" s="19" t="n"/>
      <c r="O90" s="19" t="n"/>
      <c r="P90" s="19" t="n"/>
      <c r="Q90" s="19" t="n"/>
      <c r="R90" s="22" t="n"/>
      <c r="S90" s="20" t="n"/>
      <c r="T90" s="18" t="n"/>
      <c r="U90" s="19" t="n"/>
      <c r="V90" s="22" t="n"/>
      <c r="W90" s="25">
        <f>IF(I90="","",MAX(0,TODAY()-I90))</f>
        <v/>
      </c>
      <c r="X90" s="26">
        <f>IF(COUNTA(B90:V90)=0,"",IF(B90="","Applicant needed",IF(U90="Completed","Closed",IF(U90="Unable to verify","Human review",IF(S90&lt;&gt;"",IF(S90&lt;TODAY(),"Due",IF(S90=TODAY(),"Due today","Scheduled")),IF(I90="","Not started",IF(TODAY()-I90&gt;=Assumptions!$B$13,"Consider follow-up","Monitor")))))))</f>
        <v/>
      </c>
    </row>
    <row r="91" ht="22" customHeight="1">
      <c r="A91" s="9">
        <f>IF(B91="","","RC-"&amp;TEXT(ROW()-4,"000"))</f>
        <v/>
      </c>
      <c r="B91" s="18" t="n"/>
      <c r="C91" s="18" t="n"/>
      <c r="D91" s="19" t="n"/>
      <c r="E91" s="18" t="n"/>
      <c r="F91" s="18" t="n"/>
      <c r="G91" s="18" t="n"/>
      <c r="H91" s="19" t="n"/>
      <c r="I91" s="20" t="n"/>
      <c r="J91" s="21" t="n"/>
      <c r="K91" s="20" t="n"/>
      <c r="L91" s="20" t="n"/>
      <c r="M91" s="19" t="n"/>
      <c r="N91" s="19" t="n"/>
      <c r="O91" s="19" t="n"/>
      <c r="P91" s="19" t="n"/>
      <c r="Q91" s="19" t="n"/>
      <c r="R91" s="22" t="n"/>
      <c r="S91" s="20" t="n"/>
      <c r="T91" s="18" t="n"/>
      <c r="U91" s="19" t="n"/>
      <c r="V91" s="22" t="n"/>
      <c r="W91" s="23">
        <f>IF(I91="","",MAX(0,TODAY()-I91))</f>
        <v/>
      </c>
      <c r="X91" s="24">
        <f>IF(COUNTA(B91:V91)=0,"",IF(B91="","Applicant needed",IF(U91="Completed","Closed",IF(U91="Unable to verify","Human review",IF(S91&lt;&gt;"",IF(S91&lt;TODAY(),"Due",IF(S91=TODAY(),"Due today","Scheduled")),IF(I91="","Not started",IF(TODAY()-I91&gt;=Assumptions!$B$13,"Consider follow-up","Monitor")))))))</f>
        <v/>
      </c>
    </row>
    <row r="92" ht="22" customHeight="1">
      <c r="A92" s="12">
        <f>IF(B92="","","RC-"&amp;TEXT(ROW()-4,"000"))</f>
        <v/>
      </c>
      <c r="B92" s="18" t="n"/>
      <c r="C92" s="18" t="n"/>
      <c r="D92" s="19" t="n"/>
      <c r="E92" s="18" t="n"/>
      <c r="F92" s="18" t="n"/>
      <c r="G92" s="18" t="n"/>
      <c r="H92" s="19" t="n"/>
      <c r="I92" s="20" t="n"/>
      <c r="J92" s="21" t="n"/>
      <c r="K92" s="20" t="n"/>
      <c r="L92" s="20" t="n"/>
      <c r="M92" s="19" t="n"/>
      <c r="N92" s="19" t="n"/>
      <c r="O92" s="19" t="n"/>
      <c r="P92" s="19" t="n"/>
      <c r="Q92" s="19" t="n"/>
      <c r="R92" s="22" t="n"/>
      <c r="S92" s="20" t="n"/>
      <c r="T92" s="18" t="n"/>
      <c r="U92" s="19" t="n"/>
      <c r="V92" s="22" t="n"/>
      <c r="W92" s="25">
        <f>IF(I92="","",MAX(0,TODAY()-I92))</f>
        <v/>
      </c>
      <c r="X92" s="26">
        <f>IF(COUNTA(B92:V92)=0,"",IF(B92="","Applicant needed",IF(U92="Completed","Closed",IF(U92="Unable to verify","Human review",IF(S92&lt;&gt;"",IF(S92&lt;TODAY(),"Due",IF(S92=TODAY(),"Due today","Scheduled")),IF(I92="","Not started",IF(TODAY()-I92&gt;=Assumptions!$B$13,"Consider follow-up","Monitor")))))))</f>
        <v/>
      </c>
    </row>
    <row r="93" ht="22" customHeight="1">
      <c r="A93" s="9">
        <f>IF(B93="","","RC-"&amp;TEXT(ROW()-4,"000"))</f>
        <v/>
      </c>
      <c r="B93" s="18" t="n"/>
      <c r="C93" s="18" t="n"/>
      <c r="D93" s="19" t="n"/>
      <c r="E93" s="18" t="n"/>
      <c r="F93" s="18" t="n"/>
      <c r="G93" s="18" t="n"/>
      <c r="H93" s="19" t="n"/>
      <c r="I93" s="20" t="n"/>
      <c r="J93" s="21" t="n"/>
      <c r="K93" s="20" t="n"/>
      <c r="L93" s="20" t="n"/>
      <c r="M93" s="19" t="n"/>
      <c r="N93" s="19" t="n"/>
      <c r="O93" s="19" t="n"/>
      <c r="P93" s="19" t="n"/>
      <c r="Q93" s="19" t="n"/>
      <c r="R93" s="22" t="n"/>
      <c r="S93" s="20" t="n"/>
      <c r="T93" s="18" t="n"/>
      <c r="U93" s="19" t="n"/>
      <c r="V93" s="22" t="n"/>
      <c r="W93" s="23">
        <f>IF(I93="","",MAX(0,TODAY()-I93))</f>
        <v/>
      </c>
      <c r="X93" s="24">
        <f>IF(COUNTA(B93:V93)=0,"",IF(B93="","Applicant needed",IF(U93="Completed","Closed",IF(U93="Unable to verify","Human review",IF(S93&lt;&gt;"",IF(S93&lt;TODAY(),"Due",IF(S93=TODAY(),"Due today","Scheduled")),IF(I93="","Not started",IF(TODAY()-I93&gt;=Assumptions!$B$13,"Consider follow-up","Monitor")))))))</f>
        <v/>
      </c>
    </row>
    <row r="94" ht="22" customHeight="1">
      <c r="A94" s="12">
        <f>IF(B94="","","RC-"&amp;TEXT(ROW()-4,"000"))</f>
        <v/>
      </c>
      <c r="B94" s="18" t="n"/>
      <c r="C94" s="18" t="n"/>
      <c r="D94" s="19" t="n"/>
      <c r="E94" s="18" t="n"/>
      <c r="F94" s="18" t="n"/>
      <c r="G94" s="18" t="n"/>
      <c r="H94" s="19" t="n"/>
      <c r="I94" s="20" t="n"/>
      <c r="J94" s="21" t="n"/>
      <c r="K94" s="20" t="n"/>
      <c r="L94" s="20" t="n"/>
      <c r="M94" s="19" t="n"/>
      <c r="N94" s="19" t="n"/>
      <c r="O94" s="19" t="n"/>
      <c r="P94" s="19" t="n"/>
      <c r="Q94" s="19" t="n"/>
      <c r="R94" s="22" t="n"/>
      <c r="S94" s="20" t="n"/>
      <c r="T94" s="18" t="n"/>
      <c r="U94" s="19" t="n"/>
      <c r="V94" s="22" t="n"/>
      <c r="W94" s="25">
        <f>IF(I94="","",MAX(0,TODAY()-I94))</f>
        <v/>
      </c>
      <c r="X94" s="26">
        <f>IF(COUNTA(B94:V94)=0,"",IF(B94="","Applicant needed",IF(U94="Completed","Closed",IF(U94="Unable to verify","Human review",IF(S94&lt;&gt;"",IF(S94&lt;TODAY(),"Due",IF(S94=TODAY(),"Due today","Scheduled")),IF(I94="","Not started",IF(TODAY()-I94&gt;=Assumptions!$B$13,"Consider follow-up","Monitor")))))))</f>
        <v/>
      </c>
    </row>
    <row r="95" ht="22" customHeight="1">
      <c r="A95" s="9">
        <f>IF(B95="","","RC-"&amp;TEXT(ROW()-4,"000"))</f>
        <v/>
      </c>
      <c r="B95" s="18" t="n"/>
      <c r="C95" s="18" t="n"/>
      <c r="D95" s="19" t="n"/>
      <c r="E95" s="18" t="n"/>
      <c r="F95" s="18" t="n"/>
      <c r="G95" s="18" t="n"/>
      <c r="H95" s="19" t="n"/>
      <c r="I95" s="20" t="n"/>
      <c r="J95" s="21" t="n"/>
      <c r="K95" s="20" t="n"/>
      <c r="L95" s="20" t="n"/>
      <c r="M95" s="19" t="n"/>
      <c r="N95" s="19" t="n"/>
      <c r="O95" s="19" t="n"/>
      <c r="P95" s="19" t="n"/>
      <c r="Q95" s="19" t="n"/>
      <c r="R95" s="22" t="n"/>
      <c r="S95" s="20" t="n"/>
      <c r="T95" s="18" t="n"/>
      <c r="U95" s="19" t="n"/>
      <c r="V95" s="22" t="n"/>
      <c r="W95" s="23">
        <f>IF(I95="","",MAX(0,TODAY()-I95))</f>
        <v/>
      </c>
      <c r="X95" s="24">
        <f>IF(COUNTA(B95:V95)=0,"",IF(B95="","Applicant needed",IF(U95="Completed","Closed",IF(U95="Unable to verify","Human review",IF(S95&lt;&gt;"",IF(S95&lt;TODAY(),"Due",IF(S95=TODAY(),"Due today","Scheduled")),IF(I95="","Not started",IF(TODAY()-I95&gt;=Assumptions!$B$13,"Consider follow-up","Monitor")))))))</f>
        <v/>
      </c>
    </row>
    <row r="96" ht="22" customHeight="1">
      <c r="A96" s="12">
        <f>IF(B96="","","RC-"&amp;TEXT(ROW()-4,"000"))</f>
        <v/>
      </c>
      <c r="B96" s="18" t="n"/>
      <c r="C96" s="18" t="n"/>
      <c r="D96" s="19" t="n"/>
      <c r="E96" s="18" t="n"/>
      <c r="F96" s="18" t="n"/>
      <c r="G96" s="18" t="n"/>
      <c r="H96" s="19" t="n"/>
      <c r="I96" s="20" t="n"/>
      <c r="J96" s="21" t="n"/>
      <c r="K96" s="20" t="n"/>
      <c r="L96" s="20" t="n"/>
      <c r="M96" s="19" t="n"/>
      <c r="N96" s="19" t="n"/>
      <c r="O96" s="19" t="n"/>
      <c r="P96" s="19" t="n"/>
      <c r="Q96" s="19" t="n"/>
      <c r="R96" s="22" t="n"/>
      <c r="S96" s="20" t="n"/>
      <c r="T96" s="18" t="n"/>
      <c r="U96" s="19" t="n"/>
      <c r="V96" s="22" t="n"/>
      <c r="W96" s="25">
        <f>IF(I96="","",MAX(0,TODAY()-I96))</f>
        <v/>
      </c>
      <c r="X96" s="26">
        <f>IF(COUNTA(B96:V96)=0,"",IF(B96="","Applicant needed",IF(U96="Completed","Closed",IF(U96="Unable to verify","Human review",IF(S96&lt;&gt;"",IF(S96&lt;TODAY(),"Due",IF(S96=TODAY(),"Due today","Scheduled")),IF(I96="","Not started",IF(TODAY()-I96&gt;=Assumptions!$B$13,"Consider follow-up","Monitor")))))))</f>
        <v/>
      </c>
    </row>
    <row r="97" ht="22" customHeight="1">
      <c r="A97" s="9">
        <f>IF(B97="","","RC-"&amp;TEXT(ROW()-4,"000"))</f>
        <v/>
      </c>
      <c r="B97" s="18" t="n"/>
      <c r="C97" s="18" t="n"/>
      <c r="D97" s="19" t="n"/>
      <c r="E97" s="18" t="n"/>
      <c r="F97" s="18" t="n"/>
      <c r="G97" s="18" t="n"/>
      <c r="H97" s="19" t="n"/>
      <c r="I97" s="20" t="n"/>
      <c r="J97" s="21" t="n"/>
      <c r="K97" s="20" t="n"/>
      <c r="L97" s="20" t="n"/>
      <c r="M97" s="19" t="n"/>
      <c r="N97" s="19" t="n"/>
      <c r="O97" s="19" t="n"/>
      <c r="P97" s="19" t="n"/>
      <c r="Q97" s="19" t="n"/>
      <c r="R97" s="22" t="n"/>
      <c r="S97" s="20" t="n"/>
      <c r="T97" s="18" t="n"/>
      <c r="U97" s="19" t="n"/>
      <c r="V97" s="22" t="n"/>
      <c r="W97" s="23">
        <f>IF(I97="","",MAX(0,TODAY()-I97))</f>
        <v/>
      </c>
      <c r="X97" s="24">
        <f>IF(COUNTA(B97:V97)=0,"",IF(B97="","Applicant needed",IF(U97="Completed","Closed",IF(U97="Unable to verify","Human review",IF(S97&lt;&gt;"",IF(S97&lt;TODAY(),"Due",IF(S97=TODAY(),"Due today","Scheduled")),IF(I97="","Not started",IF(TODAY()-I97&gt;=Assumptions!$B$13,"Consider follow-up","Monitor")))))))</f>
        <v/>
      </c>
    </row>
    <row r="98" ht="22" customHeight="1">
      <c r="A98" s="12">
        <f>IF(B98="","","RC-"&amp;TEXT(ROW()-4,"000"))</f>
        <v/>
      </c>
      <c r="B98" s="18" t="n"/>
      <c r="C98" s="18" t="n"/>
      <c r="D98" s="19" t="n"/>
      <c r="E98" s="18" t="n"/>
      <c r="F98" s="18" t="n"/>
      <c r="G98" s="18" t="n"/>
      <c r="H98" s="19" t="n"/>
      <c r="I98" s="20" t="n"/>
      <c r="J98" s="21" t="n"/>
      <c r="K98" s="20" t="n"/>
      <c r="L98" s="20" t="n"/>
      <c r="M98" s="19" t="n"/>
      <c r="N98" s="19" t="n"/>
      <c r="O98" s="19" t="n"/>
      <c r="P98" s="19" t="n"/>
      <c r="Q98" s="19" t="n"/>
      <c r="R98" s="22" t="n"/>
      <c r="S98" s="20" t="n"/>
      <c r="T98" s="18" t="n"/>
      <c r="U98" s="19" t="n"/>
      <c r="V98" s="22" t="n"/>
      <c r="W98" s="25">
        <f>IF(I98="","",MAX(0,TODAY()-I98))</f>
        <v/>
      </c>
      <c r="X98" s="26">
        <f>IF(COUNTA(B98:V98)=0,"",IF(B98="","Applicant needed",IF(U98="Completed","Closed",IF(U98="Unable to verify","Human review",IF(S98&lt;&gt;"",IF(S98&lt;TODAY(),"Due",IF(S98=TODAY(),"Due today","Scheduled")),IF(I98="","Not started",IF(TODAY()-I98&gt;=Assumptions!$B$13,"Consider follow-up","Monitor")))))))</f>
        <v/>
      </c>
    </row>
    <row r="99" ht="22" customHeight="1">
      <c r="A99" s="9">
        <f>IF(B99="","","RC-"&amp;TEXT(ROW()-4,"000"))</f>
        <v/>
      </c>
      <c r="B99" s="18" t="n"/>
      <c r="C99" s="18" t="n"/>
      <c r="D99" s="19" t="n"/>
      <c r="E99" s="18" t="n"/>
      <c r="F99" s="18" t="n"/>
      <c r="G99" s="18" t="n"/>
      <c r="H99" s="19" t="n"/>
      <c r="I99" s="20" t="n"/>
      <c r="J99" s="21" t="n"/>
      <c r="K99" s="20" t="n"/>
      <c r="L99" s="20" t="n"/>
      <c r="M99" s="19" t="n"/>
      <c r="N99" s="19" t="n"/>
      <c r="O99" s="19" t="n"/>
      <c r="P99" s="19" t="n"/>
      <c r="Q99" s="19" t="n"/>
      <c r="R99" s="22" t="n"/>
      <c r="S99" s="20" t="n"/>
      <c r="T99" s="18" t="n"/>
      <c r="U99" s="19" t="n"/>
      <c r="V99" s="22" t="n"/>
      <c r="W99" s="23">
        <f>IF(I99="","",MAX(0,TODAY()-I99))</f>
        <v/>
      </c>
      <c r="X99" s="24">
        <f>IF(COUNTA(B99:V99)=0,"",IF(B99="","Applicant needed",IF(U99="Completed","Closed",IF(U99="Unable to verify","Human review",IF(S99&lt;&gt;"",IF(S99&lt;TODAY(),"Due",IF(S99=TODAY(),"Due today","Scheduled")),IF(I99="","Not started",IF(TODAY()-I99&gt;=Assumptions!$B$13,"Consider follow-up","Monitor")))))))</f>
        <v/>
      </c>
    </row>
    <row r="100" ht="22" customHeight="1">
      <c r="A100" s="12">
        <f>IF(B100="","","RC-"&amp;TEXT(ROW()-4,"000"))</f>
        <v/>
      </c>
      <c r="B100" s="18" t="n"/>
      <c r="C100" s="18" t="n"/>
      <c r="D100" s="19" t="n"/>
      <c r="E100" s="18" t="n"/>
      <c r="F100" s="18" t="n"/>
      <c r="G100" s="18" t="n"/>
      <c r="H100" s="19" t="n"/>
      <c r="I100" s="20" t="n"/>
      <c r="J100" s="21" t="n"/>
      <c r="K100" s="20" t="n"/>
      <c r="L100" s="20" t="n"/>
      <c r="M100" s="19" t="n"/>
      <c r="N100" s="19" t="n"/>
      <c r="O100" s="19" t="n"/>
      <c r="P100" s="19" t="n"/>
      <c r="Q100" s="19" t="n"/>
      <c r="R100" s="22" t="n"/>
      <c r="S100" s="20" t="n"/>
      <c r="T100" s="18" t="n"/>
      <c r="U100" s="19" t="n"/>
      <c r="V100" s="22" t="n"/>
      <c r="W100" s="25">
        <f>IF(I100="","",MAX(0,TODAY()-I100))</f>
        <v/>
      </c>
      <c r="X100" s="26">
        <f>IF(COUNTA(B100:V100)=0,"",IF(B100="","Applicant needed",IF(U100="Completed","Closed",IF(U100="Unable to verify","Human review",IF(S100&lt;&gt;"",IF(S100&lt;TODAY(),"Due",IF(S100=TODAY(),"Due today","Scheduled")),IF(I100="","Not started",IF(TODAY()-I100&gt;=Assumptions!$B$13,"Consider follow-up","Monitor")))))))</f>
        <v/>
      </c>
    </row>
    <row r="101" ht="22" customHeight="1">
      <c r="A101" s="9">
        <f>IF(B101="","","RC-"&amp;TEXT(ROW()-4,"000"))</f>
        <v/>
      </c>
      <c r="B101" s="18" t="n"/>
      <c r="C101" s="18" t="n"/>
      <c r="D101" s="19" t="n"/>
      <c r="E101" s="18" t="n"/>
      <c r="F101" s="18" t="n"/>
      <c r="G101" s="18" t="n"/>
      <c r="H101" s="19" t="n"/>
      <c r="I101" s="20" t="n"/>
      <c r="J101" s="21" t="n"/>
      <c r="K101" s="20" t="n"/>
      <c r="L101" s="20" t="n"/>
      <c r="M101" s="19" t="n"/>
      <c r="N101" s="19" t="n"/>
      <c r="O101" s="19" t="n"/>
      <c r="P101" s="19" t="n"/>
      <c r="Q101" s="19" t="n"/>
      <c r="R101" s="22" t="n"/>
      <c r="S101" s="20" t="n"/>
      <c r="T101" s="18" t="n"/>
      <c r="U101" s="19" t="n"/>
      <c r="V101" s="22" t="n"/>
      <c r="W101" s="23">
        <f>IF(I101="","",MAX(0,TODAY()-I101))</f>
        <v/>
      </c>
      <c r="X101" s="24">
        <f>IF(COUNTA(B101:V101)=0,"",IF(B101="","Applicant needed",IF(U101="Completed","Closed",IF(U101="Unable to verify","Human review",IF(S101&lt;&gt;"",IF(S101&lt;TODAY(),"Due",IF(S101=TODAY(),"Due today","Scheduled")),IF(I101="","Not started",IF(TODAY()-I101&gt;=Assumptions!$B$13,"Consider follow-up","Monitor")))))))</f>
        <v/>
      </c>
    </row>
    <row r="102" ht="22" customHeight="1">
      <c r="A102" s="12">
        <f>IF(B102="","","RC-"&amp;TEXT(ROW()-4,"000"))</f>
        <v/>
      </c>
      <c r="B102" s="18" t="n"/>
      <c r="C102" s="18" t="n"/>
      <c r="D102" s="19" t="n"/>
      <c r="E102" s="18" t="n"/>
      <c r="F102" s="18" t="n"/>
      <c r="G102" s="18" t="n"/>
      <c r="H102" s="19" t="n"/>
      <c r="I102" s="20" t="n"/>
      <c r="J102" s="21" t="n"/>
      <c r="K102" s="20" t="n"/>
      <c r="L102" s="20" t="n"/>
      <c r="M102" s="19" t="n"/>
      <c r="N102" s="19" t="n"/>
      <c r="O102" s="19" t="n"/>
      <c r="P102" s="19" t="n"/>
      <c r="Q102" s="19" t="n"/>
      <c r="R102" s="22" t="n"/>
      <c r="S102" s="20" t="n"/>
      <c r="T102" s="18" t="n"/>
      <c r="U102" s="19" t="n"/>
      <c r="V102" s="22" t="n"/>
      <c r="W102" s="25">
        <f>IF(I102="","",MAX(0,TODAY()-I102))</f>
        <v/>
      </c>
      <c r="X102" s="26">
        <f>IF(COUNTA(B102:V102)=0,"",IF(B102="","Applicant needed",IF(U102="Completed","Closed",IF(U102="Unable to verify","Human review",IF(S102&lt;&gt;"",IF(S102&lt;TODAY(),"Due",IF(S102=TODAY(),"Due today","Scheduled")),IF(I102="","Not started",IF(TODAY()-I102&gt;=Assumptions!$B$13,"Consider follow-up","Monitor")))))))</f>
        <v/>
      </c>
    </row>
    <row r="103" ht="22" customHeight="1">
      <c r="A103" s="9">
        <f>IF(B103="","","RC-"&amp;TEXT(ROW()-4,"000"))</f>
        <v/>
      </c>
      <c r="B103" s="18" t="n"/>
      <c r="C103" s="18" t="n"/>
      <c r="D103" s="19" t="n"/>
      <c r="E103" s="18" t="n"/>
      <c r="F103" s="18" t="n"/>
      <c r="G103" s="18" t="n"/>
      <c r="H103" s="19" t="n"/>
      <c r="I103" s="20" t="n"/>
      <c r="J103" s="21" t="n"/>
      <c r="K103" s="20" t="n"/>
      <c r="L103" s="20" t="n"/>
      <c r="M103" s="19" t="n"/>
      <c r="N103" s="19" t="n"/>
      <c r="O103" s="19" t="n"/>
      <c r="P103" s="19" t="n"/>
      <c r="Q103" s="19" t="n"/>
      <c r="R103" s="22" t="n"/>
      <c r="S103" s="20" t="n"/>
      <c r="T103" s="18" t="n"/>
      <c r="U103" s="19" t="n"/>
      <c r="V103" s="22" t="n"/>
      <c r="W103" s="23">
        <f>IF(I103="","",MAX(0,TODAY()-I103))</f>
        <v/>
      </c>
      <c r="X103" s="24">
        <f>IF(COUNTA(B103:V103)=0,"",IF(B103="","Applicant needed",IF(U103="Completed","Closed",IF(U103="Unable to verify","Human review",IF(S103&lt;&gt;"",IF(S103&lt;TODAY(),"Due",IF(S103=TODAY(),"Due today","Scheduled")),IF(I103="","Not started",IF(TODAY()-I103&gt;=Assumptions!$B$13,"Consider follow-up","Monitor")))))))</f>
        <v/>
      </c>
    </row>
    <row r="104" ht="22" customHeight="1">
      <c r="A104" s="12">
        <f>IF(B104="","","RC-"&amp;TEXT(ROW()-4,"000"))</f>
        <v/>
      </c>
      <c r="B104" s="18" t="n"/>
      <c r="C104" s="18" t="n"/>
      <c r="D104" s="19" t="n"/>
      <c r="E104" s="18" t="n"/>
      <c r="F104" s="18" t="n"/>
      <c r="G104" s="18" t="n"/>
      <c r="H104" s="19" t="n"/>
      <c r="I104" s="20" t="n"/>
      <c r="J104" s="21" t="n"/>
      <c r="K104" s="20" t="n"/>
      <c r="L104" s="20" t="n"/>
      <c r="M104" s="19" t="n"/>
      <c r="N104" s="19" t="n"/>
      <c r="O104" s="19" t="n"/>
      <c r="P104" s="19" t="n"/>
      <c r="Q104" s="19" t="n"/>
      <c r="R104" s="22" t="n"/>
      <c r="S104" s="20" t="n"/>
      <c r="T104" s="18" t="n"/>
      <c r="U104" s="19" t="n"/>
      <c r="V104" s="22" t="n"/>
      <c r="W104" s="25">
        <f>IF(I104="","",MAX(0,TODAY()-I104))</f>
        <v/>
      </c>
      <c r="X104" s="26">
        <f>IF(COUNTA(B104:V104)=0,"",IF(B104="","Applicant needed",IF(U104="Completed","Closed",IF(U104="Unable to verify","Human review",IF(S104&lt;&gt;"",IF(S104&lt;TODAY(),"Due",IF(S104=TODAY(),"Due today","Scheduled")),IF(I104="","Not started",IF(TODAY()-I104&gt;=Assumptions!$B$13,"Consider follow-up","Monitor")))))))</f>
        <v/>
      </c>
    </row>
  </sheetData>
  <autoFilter ref="A4:X104"/>
  <mergeCells count="1">
    <mergeCell ref="A1:X1"/>
  </mergeCells>
  <conditionalFormatting sqref="U5:U104">
    <cfRule type="expression" priority="1" dxfId="1">
      <formula>$U5="Completed"</formula>
    </cfRule>
    <cfRule type="expression" priority="2" dxfId="0">
      <formula>$U5="Unable to verify"</formula>
    </cfRule>
  </conditionalFormatting>
  <conditionalFormatting sqref="X5:X104">
    <cfRule type="expression" priority="3" dxfId="0">
      <formula>OR($X5="Due",$X5="Due today",$X5="Consider follow-up",$X5="Human review",$X5="Applicant needed")</formula>
    </cfRule>
  </conditionalFormatting>
  <conditionalFormatting sqref="K5:L104">
    <cfRule type="expression" priority="4" dxfId="0">
      <formula>AND($K5&lt;&gt;"",$L5&lt;&gt;"",$L5&lt;$K5)</formula>
    </cfRule>
  </conditionalFormatting>
  <dataValidations count="8">
    <dataValidation sqref="U5:U104" showDropDown="0" showInputMessage="1" showErrorMessage="1" allowBlank="0" errorTitle="Review status" error="Choose a status shown on the Assumptions sheet." promptTitle="Status" prompt="Select the current human-reviewed status." type="list">
      <formula1>INDIRECT("Assumptions!$A$5:$A$9")</formula1>
    </dataValidation>
    <dataValidation sqref="E5:E104" showDropDown="0" showInputMessage="0" showErrorMessage="1" allowBlank="0" errorTitle="Review reference type" error="Choose a reference type shown on the Assumptions sheet." type="list">
      <formula1>INDIRECT("Assumptions!$C$5:$C$8")</formula1>
    </dataValidation>
    <dataValidation sqref="H5:H104" showDropDown="0" showInputMessage="0" showErrorMessage="1" allowBlank="0" errorTitle="Review contact method" error="Choose a contact method shown on the Assumptions sheet." type="list">
      <formula1>INDIRECT("Assumptions!$E$5:$E$8")</formula1>
    </dataValidation>
    <dataValidation sqref="M5:Q104" showDropDown="0" showInputMessage="0" showErrorMessage="1" allowBlank="0" errorTitle="Review factual response" error="Choose a response shown on the Assumptions sheet." type="list">
      <formula1>INDIRECT("Assumptions!$G$5:$G$8")</formula1>
    </dataValidation>
    <dataValidation sqref="I5:I104" showDropDown="0" showInputMessage="0" showErrorMessage="1" allowBlank="0" errorTitle="Review attempt date" error="Enter a date from the editable earliest date through today." type="date" operator="between">
      <formula1>INDIRECT("Assumptions!$B$15")</formula1>
      <formula2>TODAY()</formula2>
    </dataValidation>
    <dataValidation sqref="K5:L104" showDropDown="0" showInputMessage="0" showErrorMessage="1" allowBlank="0" errorTitle="Review tenancy date" error="Enter a date within the editable tenancy date range." type="date" operator="between">
      <formula1>INDIRECT("Assumptions!$B$15")</formula1>
      <formula2>TODAY()+INDIRECT("Assumptions!$B$16")</formula2>
    </dataValidation>
    <dataValidation sqref="S5:S104" showDropDown="0" showInputMessage="0" showErrorMessage="1" allowBlank="0" errorTitle="Review follow-up date" error="Enter a date within the editable follow-up date range." type="date" operator="between">
      <formula1>INDIRECT("Assumptions!$B$15")</formula1>
      <formula2>TODAY()+INDIRECT("Assumptions!$B$17")</formula2>
    </dataValidation>
    <dataValidation sqref="J5:J104" showDropDown="0" showInputMessage="0" showErrorMessage="1" allowBlank="0" errorTitle="Review attempt number" error="Enter a whole number within the editable attempt limit." type="whole" operator="between">
      <formula1>1</formula1>
      <formula2>INDIRECT("Assumptions!$B$14")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1" customWidth="1" min="3" max="3"/>
    <col width="3" customWidth="1" min="4" max="4"/>
    <col width="20" customWidth="1" min="5" max="5"/>
    <col width="3" customWidth="1" min="6" max="6"/>
    <col width="20" customWidth="1" min="7" max="7"/>
    <col width="4" customWidth="1" min="8" max="8"/>
  </cols>
  <sheetData>
    <row r="1" ht="28" customHeight="1">
      <c r="A1" s="1" t="inlineStr">
        <is>
          <t>Rental Applicant Reference Check Log — Assumptions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4" t="inlineStr">
        <is>
          <t>Edit yellow cells to match internal terminology and review cadence. Dropdowns and log formulas use these visible settings.</t>
        </is>
      </c>
    </row>
    <row r="3"/>
    <row r="4">
      <c r="A4" s="7" t="inlineStr">
        <is>
          <t>Status</t>
        </is>
      </c>
      <c r="C4" s="7" t="inlineStr">
        <is>
          <t>Reference Type</t>
        </is>
      </c>
      <c r="E4" s="7" t="inlineStr">
        <is>
          <t>Contact Method</t>
        </is>
      </c>
      <c r="G4" s="7" t="inlineStr">
        <is>
          <t>Response Choice</t>
        </is>
      </c>
    </row>
    <row r="5">
      <c r="A5" s="18" t="inlineStr">
        <is>
          <t>Not started</t>
        </is>
      </c>
      <c r="C5" s="18" t="inlineStr">
        <is>
          <t>Prior housing</t>
        </is>
      </c>
      <c r="E5" s="18" t="inlineStr">
        <is>
          <t>Phone</t>
        </is>
      </c>
      <c r="G5" s="18" t="inlineStr">
        <is>
          <t>Yes</t>
        </is>
      </c>
    </row>
    <row r="6">
      <c r="A6" s="18" t="inlineStr">
        <is>
          <t>Attempted</t>
        </is>
      </c>
      <c r="C6" s="18" t="inlineStr">
        <is>
          <t>Employment</t>
        </is>
      </c>
      <c r="E6" s="18" t="inlineStr">
        <is>
          <t>Email</t>
        </is>
      </c>
      <c r="G6" s="18" t="inlineStr">
        <is>
          <t>No</t>
        </is>
      </c>
    </row>
    <row r="7">
      <c r="A7" s="18" t="inlineStr">
        <is>
          <t>Awaiting response</t>
        </is>
      </c>
      <c r="C7" s="18" t="inlineStr">
        <is>
          <t>Personal</t>
        </is>
      </c>
      <c r="E7" s="18" t="inlineStr">
        <is>
          <t>Letter</t>
        </is>
      </c>
      <c r="G7" s="18" t="inlineStr">
        <is>
          <t>Not stated</t>
        </is>
      </c>
    </row>
    <row r="8">
      <c r="A8" s="18" t="inlineStr">
        <is>
          <t>Completed</t>
        </is>
      </c>
      <c r="C8" s="18" t="inlineStr">
        <is>
          <t>Other</t>
        </is>
      </c>
      <c r="E8" s="18" t="inlineStr">
        <is>
          <t>Other</t>
        </is>
      </c>
      <c r="G8" s="18" t="inlineStr">
        <is>
          <t>Not applicable</t>
        </is>
      </c>
    </row>
    <row r="9">
      <c r="A9" s="18" t="inlineStr">
        <is>
          <t>Unable to verify</t>
        </is>
      </c>
    </row>
    <row r="10"/>
    <row r="11"/>
    <row r="12">
      <c r="A12" s="7" t="inlineStr">
        <is>
          <t>Limit</t>
        </is>
      </c>
      <c r="B12" s="7" t="inlineStr">
        <is>
          <t>Value</t>
        </is>
      </c>
      <c r="C12" s="7" t="inlineStr">
        <is>
          <t>Unit</t>
        </is>
      </c>
    </row>
    <row r="13">
      <c r="A13" s="10" t="inlineStr">
        <is>
          <t>Follow-up window</t>
        </is>
      </c>
      <c r="B13" s="18" t="n">
        <v>3</v>
      </c>
      <c r="C13" s="10" t="inlineStr">
        <is>
          <t>days</t>
        </is>
      </c>
    </row>
    <row r="14">
      <c r="A14" s="13" t="inlineStr">
        <is>
          <t>Maximum attempt number</t>
        </is>
      </c>
      <c r="B14" s="18" t="n">
        <v>10</v>
      </c>
      <c r="C14" s="13" t="inlineStr">
        <is>
          <t>attempts</t>
        </is>
      </c>
    </row>
    <row r="15">
      <c r="A15" s="10" t="inlineStr">
        <is>
          <t>Earliest record date</t>
        </is>
      </c>
      <c r="B15" s="27" t="n">
        <v>29221</v>
      </c>
      <c r="C15" s="10" t="inlineStr">
        <is>
          <t>date</t>
        </is>
      </c>
    </row>
    <row r="16">
      <c r="A16" s="13" t="inlineStr">
        <is>
          <t>Future tenancy horizon</t>
        </is>
      </c>
      <c r="B16" s="18" t="n">
        <v>3650</v>
      </c>
      <c r="C16" s="13" t="inlineStr">
        <is>
          <t>days</t>
        </is>
      </c>
    </row>
    <row r="17">
      <c r="A17" s="10" t="inlineStr">
        <is>
          <t>Future follow-up horizon</t>
        </is>
      </c>
      <c r="B17" s="18" t="n">
        <v>365</v>
      </c>
      <c r="C17" s="10" t="inlineStr">
        <is>
          <t>days</t>
        </is>
      </c>
    </row>
    <row r="18"/>
    <row r="19">
      <c r="A19" s="28" t="inlineStr">
        <is>
          <t>Follow-up flags are prompts for human review and do not represent outside verification.</t>
        </is>
      </c>
    </row>
  </sheetData>
  <mergeCells count="1">
    <mergeCell ref="A1:H1"/>
  </mergeCells>
  <dataValidations count="4">
    <dataValidation sqref="B13" showDropDown="0" showInputMessage="0" showErrorMessage="1" allowBlank="0" errorTitle="Review follow-up window" error="Enter zero or a positive whole number of days." type="whole" operator="greaterThanOrEqual">
      <formula1>0</formula1>
    </dataValidation>
    <dataValidation sqref="B14" showDropDown="0" showInputMessage="0" showErrorMessage="1" allowBlank="0" errorTitle="Review attempt limit" error="Enter a whole number of at least 1." type="whole" operator="greaterThanOrEqual">
      <formula1>1</formula1>
    </dataValidation>
    <dataValidation sqref="B15" showDropDown="0" showInputMessage="0" showErrorMessage="1" allowBlank="0" errorTitle="Review earliest date" error="Enter a date no later than today." type="date" operator="lessThanOrEqual">
      <formula1>TODAY()</formula1>
    </dataValidation>
    <dataValidation sqref="B16:B17" showDropDown="0" showInputMessage="0" showErrorMessage="1" allowBlank="0" errorTitle="Review future horizon" error="Enter zero or a positive whole number of days." type="whole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2026-09-10T07:58:15Z</dcterms:created>
  <dcterms:modified xmlns:dcterms="http://purl.org/dc/terms/" xmlns:xsi="http://www.w3.org/2001/XMLSchema-instance" xsi:type="dcterms:W3CDTF">2026-09-10T07:58:16+00:00Z</dcterms:modified>
</cp:coreProperties>
</file>