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pplican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'Applicants'!$A$4:$P$104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"/>
    <numFmt numFmtId="166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52F"/>
      <sz val="10"/>
    </font>
    <font>
      <name val="Calibri"/>
      <color rgb="0024352F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i val="1"/>
      <color rgb="005D6F69"/>
      <sz val="10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2F7A68"/>
      </patternFill>
    </fill>
    <fill>
      <patternFill patternType="solid">
        <fgColor rgb="00B84A3A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1" fontId="5" fillId="7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left" vertical="center"/>
    </xf>
    <xf numFmtId="164" fontId="3" fillId="8" borderId="1" applyAlignment="1" pivotButton="0" quotePrefix="0" xfId="0">
      <alignment horizontal="center" vertical="center"/>
    </xf>
    <xf numFmtId="166" fontId="3" fillId="8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" fontId="3" fillId="8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Decisions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Applications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888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pplicantTrackerTable" displayName="ApplicantTrackerTable" ref="A4:P104" headerRowCount="1">
  <autoFilter ref="A4:P104"/>
  <tableColumns count="16">
    <tableColumn id="1" name="Application ID"/>
    <tableColumn id="2" name="Applicant"/>
    <tableColumn id="3" name="Property"/>
    <tableColumn id="4" name="Unit"/>
    <tableColumn id="5" name="Received Date"/>
    <tableColumn id="6" name="Completeness"/>
    <tableColumn id="7" name="Screening Status"/>
    <tableColumn id="8" name="Decision"/>
    <tableColumn id="9" name="Decision Date"/>
    <tableColumn id="10" name="Lease Offer Status"/>
    <tableColumn id="11" name="Offer Expiration"/>
    <tableColumn id="12" name="Proposed Monthly Rent"/>
    <tableColumn id="13" name="Next Action Owner"/>
    <tableColumn id="14" name="Days Open"/>
    <tableColumn id="15" name="Review Alert"/>
    <tableColumn id="16" name="Not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ReviewLimitsTable" displayName="ReviewLimitsTable" ref="A3:C5" headerRowCount="1">
  <autoFilter ref="A3:C5"/>
  <tableColumns count="3">
    <tableColumn id="1" name="Setting"/>
    <tableColumn id="2" name="Value"/>
    <tableColumn id="3" name="Use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UnitRegistryTable" displayName="UnitRegistryTable" ref="I9:K15" headerRowCount="1">
  <autoFilter ref="I9:K15"/>
  <tableColumns count="3">
    <tableColumn id="9" name="Unit"/>
    <tableColumn id="10" name="Property"/>
    <tableColumn id="11" name="Listed monthly rent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3" customWidth="1" min="3" max="3"/>
    <col width="18" customWidth="1" min="4" max="4"/>
    <col width="14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 ht="28" customHeight="1">
      <c r="A1" s="1" t="inlineStr">
        <is>
          <t>Rental Applicant Tracker — Fictional Sample Data</t>
        </is>
      </c>
    </row>
    <row r="2">
      <c r="A2" s="2" t="inlineStr">
        <is>
          <t>Workbook view date</t>
        </is>
      </c>
      <c r="B2" s="3">
        <f>TODAY()</f>
        <v/>
      </c>
    </row>
    <row r="3"/>
    <row r="4">
      <c r="A4" s="4" t="inlineStr">
        <is>
          <t>Application indicator</t>
        </is>
      </c>
      <c r="B4" s="4" t="inlineStr">
        <is>
          <t>Calculated value</t>
        </is>
      </c>
      <c r="D4" s="4" t="inlineStr">
        <is>
          <t>Decision status</t>
        </is>
      </c>
      <c r="E4" s="4" t="inlineStr">
        <is>
          <t>Applications</t>
        </is>
      </c>
    </row>
    <row r="5" ht="21" customHeight="1">
      <c r="A5" s="5" t="inlineStr">
        <is>
          <t>Application records</t>
        </is>
      </c>
      <c r="B5" s="6">
        <f>COUNTIF(Applicants!$A$5:$A$104,"&lt;&gt;")</f>
        <v/>
      </c>
      <c r="D5" s="7">
        <f>Assumptions!$C$10</f>
        <v/>
      </c>
      <c r="E5" s="6">
        <f>COUNTIF(Applicants!$H$5:$H$104,Assumptions!$C$10)</f>
        <v/>
      </c>
    </row>
    <row r="6" ht="21" customHeight="1">
      <c r="A6" s="8" t="inlineStr">
        <is>
          <t>Applications needing information</t>
        </is>
      </c>
      <c r="B6" s="9">
        <f>COUNTIF(Applicants!$F$5:$F$104,Assumptions!$A$11)</f>
        <v/>
      </c>
      <c r="D6" s="10">
        <f>Assumptions!$C$11</f>
        <v/>
      </c>
      <c r="E6" s="9">
        <f>COUNTIF(Applicants!$H$5:$H$104,Assumptions!$C$11)</f>
        <v/>
      </c>
    </row>
    <row r="7" ht="21" customHeight="1">
      <c r="A7" s="5" t="inlineStr">
        <is>
          <t>Screening in progress</t>
        </is>
      </c>
      <c r="B7" s="6">
        <f>COUNTIF(Applicants!$G$5:$G$104,Assumptions!$B$11)</f>
        <v/>
      </c>
      <c r="D7" s="7">
        <f>Assumptions!$C$12</f>
        <v/>
      </c>
      <c r="E7" s="6">
        <f>COUNTIF(Applicants!$H$5:$H$104,Assumptions!$C$12)</f>
        <v/>
      </c>
    </row>
    <row r="8" ht="21" customHeight="1">
      <c r="A8" s="8" t="inlineStr">
        <is>
          <t>Decisions pending</t>
        </is>
      </c>
      <c r="B8" s="9">
        <f>COUNTIF(Applicants!$H$5:$H$104,Assumptions!$C$10)</f>
        <v/>
      </c>
      <c r="D8" s="10">
        <f>Assumptions!$C$13</f>
        <v/>
      </c>
      <c r="E8" s="9">
        <f>COUNTIF(Applicants!$H$5:$H$104,Assumptions!$C$13)</f>
        <v/>
      </c>
    </row>
    <row r="9" ht="21" customHeight="1">
      <c r="A9" s="5" t="inlineStr">
        <is>
          <t>Decisions approved</t>
        </is>
      </c>
      <c r="B9" s="11">
        <f>COUNTIF(Applicants!$H$5:$H$104,Assumptions!$C$11)</f>
        <v/>
      </c>
    </row>
    <row r="10" ht="21" customHeight="1">
      <c r="A10" s="8" t="inlineStr">
        <is>
          <t>Decisions declined</t>
        </is>
      </c>
      <c r="B10" s="9">
        <f>COUNTIF(Applicants!$H$5:$H$104,Assumptions!$C$12)</f>
        <v/>
      </c>
    </row>
    <row r="11" ht="21" customHeight="1">
      <c r="A11" s="5" t="inlineStr">
        <is>
          <t>Lease offers sent</t>
        </is>
      </c>
      <c r="B11" s="6">
        <f>COUNTIF(Applicants!$J$5:$J$104,Assumptions!$D$11)</f>
        <v/>
      </c>
    </row>
    <row r="12" ht="21" customHeight="1">
      <c r="A12" s="8" t="inlineStr">
        <is>
          <t>Rows flagged for review</t>
        </is>
      </c>
      <c r="B12" s="12">
        <f>COUNTIF(Applicants!$O$5:$O$104,"Check*")+COUNTIF(Applicants!$O$5:$O$104,"Review*")</f>
        <v/>
      </c>
    </row>
    <row r="13" ht="21" customHeight="1">
      <c r="A13" s="5" t="inlineStr">
        <is>
          <t>Average days to recorded decision</t>
        </is>
      </c>
      <c r="B13" s="13">
        <f>IFERROR((SUMIF(Applicants!$H$5:$H$104,Assumptions!$C$11,Applicants!$N$5:$N$104)+SUMIF(Applicants!$H$5:$H$104,Assumptions!$C$12,Applicants!$N$5:$N$104)+SUMIF(Applicants!$H$5:$H$104,Assumptions!$C$13,Applicants!$N$5:$N$104))/(COUNTIF(Applicants!$H$5:$H$104,Assumptions!$C$11)+COUNTIF(Applicants!$H$5:$H$104,Assumptions!$C$12)+COUNTIF(Applicants!$H$5:$H$104,Assumptions!$C$13)),"")</f>
        <v/>
      </c>
    </row>
  </sheetData>
  <mergeCells count="1">
    <mergeCell ref="A1:J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7" customWidth="1" min="3" max="3"/>
    <col width="11" customWidth="1" min="4" max="4"/>
    <col width="14" customWidth="1" min="5" max="5"/>
    <col width="19" customWidth="1" min="6" max="6"/>
    <col width="18" customWidth="1" min="7" max="7"/>
    <col width="14" customWidth="1" min="8" max="8"/>
    <col width="14" customWidth="1" min="9" max="9"/>
    <col width="19" customWidth="1" min="10" max="10"/>
    <col width="15" customWidth="1" min="11" max="11"/>
    <col width="18" customWidth="1" min="12" max="12"/>
    <col width="20" customWidth="1" min="13" max="13"/>
    <col width="11" customWidth="1" min="14" max="14"/>
    <col width="24" customWidth="1" min="15" max="15"/>
    <col width="42" customWidth="1" min="16" max="16"/>
  </cols>
  <sheetData>
    <row r="1" ht="28" customHeight="1">
      <c r="A1" s="1" t="inlineStr">
        <is>
          <t>Rental Applicant Tracker</t>
        </is>
      </c>
    </row>
    <row r="2">
      <c r="A2" s="14" t="inlineStr">
        <is>
          <t>Enter one row per application. All shown records are fictional examples; alerts prompt a human check.</t>
        </is>
      </c>
    </row>
    <row r="3"/>
    <row r="4" ht="32" customHeight="1">
      <c r="A4" s="15" t="inlineStr">
        <is>
          <t>Application ID</t>
        </is>
      </c>
      <c r="B4" s="15" t="inlineStr">
        <is>
          <t>Applicant</t>
        </is>
      </c>
      <c r="C4" s="15" t="inlineStr">
        <is>
          <t>Property</t>
        </is>
      </c>
      <c r="D4" s="15" t="inlineStr">
        <is>
          <t>Unit</t>
        </is>
      </c>
      <c r="E4" s="15" t="inlineStr">
        <is>
          <t>Received Date</t>
        </is>
      </c>
      <c r="F4" s="15" t="inlineStr">
        <is>
          <t>Completeness</t>
        </is>
      </c>
      <c r="G4" s="15" t="inlineStr">
        <is>
          <t>Screening Status</t>
        </is>
      </c>
      <c r="H4" s="15" t="inlineStr">
        <is>
          <t>Decision</t>
        </is>
      </c>
      <c r="I4" s="15" t="inlineStr">
        <is>
          <t>Decision Date</t>
        </is>
      </c>
      <c r="J4" s="15" t="inlineStr">
        <is>
          <t>Lease Offer Status</t>
        </is>
      </c>
      <c r="K4" s="15" t="inlineStr">
        <is>
          <t>Offer Expiration</t>
        </is>
      </c>
      <c r="L4" s="15" t="inlineStr">
        <is>
          <t>Proposed Monthly Rent</t>
        </is>
      </c>
      <c r="M4" s="15" t="inlineStr">
        <is>
          <t>Next Action Owner</t>
        </is>
      </c>
      <c r="N4" s="15" t="inlineStr">
        <is>
          <t>Days Open</t>
        </is>
      </c>
      <c r="O4" s="15" t="inlineStr">
        <is>
          <t>Review Alert</t>
        </is>
      </c>
      <c r="P4" s="15" t="inlineStr">
        <is>
          <t>Notes</t>
        </is>
      </c>
    </row>
    <row r="5" ht="22" customHeight="1">
      <c r="A5" s="16" t="inlineStr">
        <is>
          <t>FA-2026-001</t>
        </is>
      </c>
      <c r="B5" s="16" t="inlineStr">
        <is>
          <t>Fictional Avery Quill</t>
        </is>
      </c>
      <c r="C5" s="16" t="inlineStr">
        <is>
          <t>Fictional Juniper Row</t>
        </is>
      </c>
      <c r="D5" s="16" t="inlineStr">
        <is>
          <t>FJ-A1</t>
        </is>
      </c>
      <c r="E5" s="17" t="n">
        <v>46259</v>
      </c>
      <c r="F5" s="16" t="inlineStr">
        <is>
          <t>Complete</t>
        </is>
      </c>
      <c r="G5" s="16" t="inlineStr">
        <is>
          <t>Complete</t>
        </is>
      </c>
      <c r="H5" s="16" t="inlineStr">
        <is>
          <t>Approved</t>
        </is>
      </c>
      <c r="I5" s="17" t="n">
        <v>46263</v>
      </c>
      <c r="J5" s="16" t="inlineStr">
        <is>
          <t>Accepted</t>
        </is>
      </c>
      <c r="K5" s="17" t="n">
        <v>46267</v>
      </c>
      <c r="L5" s="18" t="n">
        <v>1850</v>
      </c>
      <c r="M5" s="16" t="inlineStr">
        <is>
          <t>Leasing Team</t>
        </is>
      </c>
      <c r="N5" s="6">
        <f>IF(OR($A5="",$E5=""),"",IFERROR(IF(AND(OR($H5=Assumptions!$C$11,$H5=Assumptions!$C$12,$H5=Assumptions!$C$13),$I5&lt;&gt;""),MAX(0,$I5-$E5),MAX(0,TODAY()-$E5)),""))</f>
        <v/>
      </c>
      <c r="O5" s="7">
        <f>IF($A5="","",IF(OR($B5="",$C5="",$D5="",$E5="",$F5="",$G5="",$H5="",$J5="",$M5=""),"Check missing fields",IF(AND(OR($H5=Assumptions!$C$11,$H5=Assumptions!$C$12,$H5=Assumptions!$C$13),$I5=""),"Check decision date",IF(IFERROR(VLOOKUP($D5,Assumptions!$I$10:$K$15,2,FALSE),"")&lt;&gt;$C5,"Check property / unit",IF(AND(OR($J5=Assumptions!$D$11,$J5=Assumptions!$D$12),$L5=""),"Check offer amount",IF(AND($J5=Assumptions!$D$11,$K5=""),"Check offer expiration",IF(AND($H5=Assumptions!$C$10,$N5&gt;Assumptions!$B$4),"Review open application",IF(AND($J5=Assumptions!$D$11,$K5&lt;&gt;"",$K5&lt;TODAY()),"Review expired offer",IF(AND($J5=Assumptions!$D$11,$K5&lt;&gt;"",$K5-TODAY()&lt;=Assumptions!$B$5,$K5&gt;=TODAY()),"Review offer timing","")))))))))</f>
        <v/>
      </c>
      <c r="P5" s="19" t="inlineStr">
        <is>
          <t>Fictional sample: offer accepted.</t>
        </is>
      </c>
    </row>
    <row r="6" ht="22" customHeight="1">
      <c r="A6" s="16" t="inlineStr">
        <is>
          <t>FA-2026-002</t>
        </is>
      </c>
      <c r="B6" s="16" t="inlineStr">
        <is>
          <t>Fictional Rowan Pixel</t>
        </is>
      </c>
      <c r="C6" s="16" t="inlineStr">
        <is>
          <t>Fictional Harbor Lantern</t>
        </is>
      </c>
      <c r="D6" s="16" t="inlineStr">
        <is>
          <t>HL-B1</t>
        </is>
      </c>
      <c r="E6" s="17" t="n">
        <v>46266</v>
      </c>
      <c r="F6" s="16" t="inlineStr">
        <is>
          <t>Needs Information</t>
        </is>
      </c>
      <c r="G6" s="16" t="inlineStr">
        <is>
          <t>Not Started</t>
        </is>
      </c>
      <c r="H6" s="16" t="inlineStr">
        <is>
          <t>Pending</t>
        </is>
      </c>
      <c r="I6" s="17" t="n"/>
      <c r="J6" s="16" t="inlineStr">
        <is>
          <t>Not Sent</t>
        </is>
      </c>
      <c r="K6" s="17" t="n"/>
      <c r="L6" s="18" t="n"/>
      <c r="M6" s="16" t="inlineStr">
        <is>
          <t>Applicant</t>
        </is>
      </c>
      <c r="N6" s="9">
        <f>IF(OR($A6="",$E6=""),"",IFERROR(IF(AND(OR($H6=Assumptions!$C$11,$H6=Assumptions!$C$12,$H6=Assumptions!$C$13),$I6&lt;&gt;""),MAX(0,$I6-$E6),MAX(0,TODAY()-$E6)),""))</f>
        <v/>
      </c>
      <c r="O6" s="10">
        <f>IF($A6="","",IF(OR($B6="",$C6="",$D6="",$E6="",$F6="",$G6="",$H6="",$J6="",$M6=""),"Check missing fields",IF(AND(OR($H6=Assumptions!$C$11,$H6=Assumptions!$C$12,$H6=Assumptions!$C$13),$I6=""),"Check decision date",IF(IFERROR(VLOOKUP($D6,Assumptions!$I$10:$K$15,2,FALSE),"")&lt;&gt;$C6,"Check property / unit",IF(AND(OR($J6=Assumptions!$D$11,$J6=Assumptions!$D$12),$L6=""),"Check offer amount",IF(AND($J6=Assumptions!$D$11,$K6=""),"Check offer expiration",IF(AND($H6=Assumptions!$C$10,$N6&gt;Assumptions!$B$4),"Review open application",IF(AND($J6=Assumptions!$D$11,$K6&lt;&gt;"",$K6&lt;TODAY()),"Review expired offer",IF(AND($J6=Assumptions!$D$11,$K6&lt;&gt;"",$K6-TODAY()&lt;=Assumptions!$B$5,$K6&gt;=TODAY()),"Review offer timing","")))))))))</f>
        <v/>
      </c>
      <c r="P6" s="19" t="inlineStr">
        <is>
          <t>Fictional sample: awaiting additional application information.</t>
        </is>
      </c>
    </row>
    <row r="7" ht="22" customHeight="1">
      <c r="A7" s="16" t="inlineStr">
        <is>
          <t>FA-2026-003</t>
        </is>
      </c>
      <c r="B7" s="16" t="inlineStr">
        <is>
          <t>Fictional Casey Starling</t>
        </is>
      </c>
      <c r="C7" s="16" t="inlineStr">
        <is>
          <t>Fictional Copper Kite</t>
        </is>
      </c>
      <c r="D7" s="16" t="inlineStr">
        <is>
          <t>CK-C1</t>
        </is>
      </c>
      <c r="E7" s="17" t="n">
        <v>46268</v>
      </c>
      <c r="F7" s="16" t="inlineStr">
        <is>
          <t>Complete</t>
        </is>
      </c>
      <c r="G7" s="16" t="inlineStr">
        <is>
          <t>In Progress</t>
        </is>
      </c>
      <c r="H7" s="16" t="inlineStr">
        <is>
          <t>Pending</t>
        </is>
      </c>
      <c r="I7" s="17" t="n"/>
      <c r="J7" s="16" t="inlineStr">
        <is>
          <t>Not Sent</t>
        </is>
      </c>
      <c r="K7" s="17" t="n"/>
      <c r="L7" s="18" t="n"/>
      <c r="M7" s="16" t="inlineStr">
        <is>
          <t>Property Manager</t>
        </is>
      </c>
      <c r="N7" s="6">
        <f>IF(OR($A7="",$E7=""),"",IFERROR(IF(AND(OR($H7=Assumptions!$C$11,$H7=Assumptions!$C$12,$H7=Assumptions!$C$13),$I7&lt;&gt;""),MAX(0,$I7-$E7),MAX(0,TODAY()-$E7)),""))</f>
        <v/>
      </c>
      <c r="O7" s="7">
        <f>IF($A7="","",IF(OR($B7="",$C7="",$D7="",$E7="",$F7="",$G7="",$H7="",$J7="",$M7=""),"Check missing fields",IF(AND(OR($H7=Assumptions!$C$11,$H7=Assumptions!$C$12,$H7=Assumptions!$C$13),$I7=""),"Check decision date",IF(IFERROR(VLOOKUP($D7,Assumptions!$I$10:$K$15,2,FALSE),"")&lt;&gt;$C7,"Check property / unit",IF(AND(OR($J7=Assumptions!$D$11,$J7=Assumptions!$D$12),$L7=""),"Check offer amount",IF(AND($J7=Assumptions!$D$11,$K7=""),"Check offer expiration",IF(AND($H7=Assumptions!$C$10,$N7&gt;Assumptions!$B$4),"Review open application",IF(AND($J7=Assumptions!$D$11,$K7&lt;&gt;"",$K7&lt;TODAY()),"Review expired offer",IF(AND($J7=Assumptions!$D$11,$K7&lt;&gt;"",$K7-TODAY()&lt;=Assumptions!$B$5,$K7&gt;=TODAY()),"Review offer timing","")))))))))</f>
        <v/>
      </c>
      <c r="P7" s="19" t="inlineStr">
        <is>
          <t>Fictional sample: at the open-day review boundary.</t>
        </is>
      </c>
    </row>
    <row r="8" ht="22" customHeight="1">
      <c r="A8" s="16" t="inlineStr">
        <is>
          <t>FA-2026-004</t>
        </is>
      </c>
      <c r="B8" s="16" t="inlineStr">
        <is>
          <t>Fictional Morgan Fable</t>
        </is>
      </c>
      <c r="C8" s="16" t="inlineStr">
        <is>
          <t>Fictional Juniper Row</t>
        </is>
      </c>
      <c r="D8" s="16" t="inlineStr">
        <is>
          <t>FJ-A2</t>
        </is>
      </c>
      <c r="E8" s="17" t="n">
        <v>46262</v>
      </c>
      <c r="F8" s="16" t="inlineStr">
        <is>
          <t>Complete</t>
        </is>
      </c>
      <c r="G8" s="16" t="inlineStr">
        <is>
          <t>Complete</t>
        </is>
      </c>
      <c r="H8" s="16" t="inlineStr">
        <is>
          <t>Declined</t>
        </is>
      </c>
      <c r="I8" s="17" t="n">
        <v>46266</v>
      </c>
      <c r="J8" s="16" t="inlineStr">
        <is>
          <t>Not Sent</t>
        </is>
      </c>
      <c r="K8" s="17" t="n"/>
      <c r="L8" s="18" t="n"/>
      <c r="M8" s="16" t="inlineStr">
        <is>
          <t>Leasing Team</t>
        </is>
      </c>
      <c r="N8" s="9">
        <f>IF(OR($A8="",$E8=""),"",IFERROR(IF(AND(OR($H8=Assumptions!$C$11,$H8=Assumptions!$C$12,$H8=Assumptions!$C$13),$I8&lt;&gt;""),MAX(0,$I8-$E8),MAX(0,TODAY()-$E8)),""))</f>
        <v/>
      </c>
      <c r="O8" s="10">
        <f>IF($A8="","",IF(OR($B8="",$C8="",$D8="",$E8="",$F8="",$G8="",$H8="",$J8="",$M8=""),"Check missing fields",IF(AND(OR($H8=Assumptions!$C$11,$H8=Assumptions!$C$12,$H8=Assumptions!$C$13),$I8=""),"Check decision date",IF(IFERROR(VLOOKUP($D8,Assumptions!$I$10:$K$15,2,FALSE),"")&lt;&gt;$C8,"Check property / unit",IF(AND(OR($J8=Assumptions!$D$11,$J8=Assumptions!$D$12),$L8=""),"Check offer amount",IF(AND($J8=Assumptions!$D$11,$K8=""),"Check offer expiration",IF(AND($H8=Assumptions!$C$10,$N8&gt;Assumptions!$B$4),"Review open application",IF(AND($J8=Assumptions!$D$11,$K8&lt;&gt;"",$K8&lt;TODAY()),"Review expired offer",IF(AND($J8=Assumptions!$D$11,$K8&lt;&gt;"",$K8-TODAY()&lt;=Assumptions!$B$5,$K8&gt;=TODAY()),"Review offer timing","")))))))))</f>
        <v/>
      </c>
      <c r="P8" s="19" t="inlineStr">
        <is>
          <t>Fictional sample: decision recorded.</t>
        </is>
      </c>
    </row>
    <row r="9" ht="22" customHeight="1">
      <c r="A9" s="16" t="inlineStr">
        <is>
          <t>FA-2026-005</t>
        </is>
      </c>
      <c r="B9" s="16" t="inlineStr">
        <is>
          <t>Fictional Jordan Comet</t>
        </is>
      </c>
      <c r="C9" s="16" t="inlineStr">
        <is>
          <t>Fictional Harbor Lantern</t>
        </is>
      </c>
      <c r="D9" s="16" t="inlineStr">
        <is>
          <t>HL-B2</t>
        </is>
      </c>
      <c r="E9" s="17" t="n">
        <v>46270</v>
      </c>
      <c r="F9" s="16" t="inlineStr">
        <is>
          <t>Complete</t>
        </is>
      </c>
      <c r="G9" s="16" t="inlineStr">
        <is>
          <t>Complete</t>
        </is>
      </c>
      <c r="H9" s="16" t="inlineStr">
        <is>
          <t>Approved</t>
        </is>
      </c>
      <c r="I9" s="17" t="n">
        <v>46271</v>
      </c>
      <c r="J9" s="16" t="inlineStr">
        <is>
          <t>Sent</t>
        </is>
      </c>
      <c r="K9" s="17" t="n">
        <v>46278</v>
      </c>
      <c r="L9" s="18" t="n">
        <v>2175</v>
      </c>
      <c r="M9" s="16" t="inlineStr">
        <is>
          <t>Applicant</t>
        </is>
      </c>
      <c r="N9" s="6">
        <f>IF(OR($A9="",$E9=""),"",IFERROR(IF(AND(OR($H9=Assumptions!$C$11,$H9=Assumptions!$C$12,$H9=Assumptions!$C$13),$I9&lt;&gt;""),MAX(0,$I9-$E9),MAX(0,TODAY()-$E9)),""))</f>
        <v/>
      </c>
      <c r="O9" s="7">
        <f>IF($A9="","",IF(OR($B9="",$C9="",$D9="",$E9="",$F9="",$G9="",$H9="",$J9="",$M9=""),"Check missing fields",IF(AND(OR($H9=Assumptions!$C$11,$H9=Assumptions!$C$12,$H9=Assumptions!$C$13),$I9=""),"Check decision date",IF(IFERROR(VLOOKUP($D9,Assumptions!$I$10:$K$15,2,FALSE),"")&lt;&gt;$C9,"Check property / unit",IF(AND(OR($J9=Assumptions!$D$11,$J9=Assumptions!$D$12),$L9=""),"Check offer amount",IF(AND($J9=Assumptions!$D$11,$K9=""),"Check offer expiration",IF(AND($H9=Assumptions!$C$10,$N9&gt;Assumptions!$B$4),"Review open application",IF(AND($J9=Assumptions!$D$11,$K9&lt;&gt;"",$K9&lt;TODAY()),"Review expired offer",IF(AND($J9=Assumptions!$D$11,$K9&lt;&gt;"",$K9-TODAY()&lt;=Assumptions!$B$5,$K9&gt;=TODAY()),"Review offer timing","")))))))))</f>
        <v/>
      </c>
      <c r="P9" s="19" t="inlineStr">
        <is>
          <t>Fictional sample: offer timing review boundary.</t>
        </is>
      </c>
    </row>
    <row r="10" ht="22" customHeight="1">
      <c r="A10" s="16" t="inlineStr">
        <is>
          <t>FA-2026-006</t>
        </is>
      </c>
      <c r="B10" s="16" t="inlineStr">
        <is>
          <t>Fictional Riley Meadow</t>
        </is>
      </c>
      <c r="C10" s="16" t="inlineStr">
        <is>
          <t>Fictional Copper Kite</t>
        </is>
      </c>
      <c r="D10" s="16" t="inlineStr">
        <is>
          <t>CK-C2</t>
        </is>
      </c>
      <c r="E10" s="17" t="n">
        <v>46271</v>
      </c>
      <c r="F10" s="16" t="inlineStr">
        <is>
          <t>Complete</t>
        </is>
      </c>
      <c r="G10" s="16" t="inlineStr">
        <is>
          <t>Not Started</t>
        </is>
      </c>
      <c r="H10" s="16" t="inlineStr">
        <is>
          <t>Pending</t>
        </is>
      </c>
      <c r="I10" s="17" t="n"/>
      <c r="J10" s="16" t="inlineStr">
        <is>
          <t>Not Sent</t>
        </is>
      </c>
      <c r="K10" s="17" t="n"/>
      <c r="L10" s="18" t="n"/>
      <c r="M10" s="16" t="inlineStr">
        <is>
          <t>Leasing Team</t>
        </is>
      </c>
      <c r="N10" s="9">
        <f>IF(OR($A10="",$E10=""),"",IFERROR(IF(AND(OR($H10=Assumptions!$C$11,$H10=Assumptions!$C$12,$H10=Assumptions!$C$13),$I10&lt;&gt;""),MAX(0,$I10-$E10),MAX(0,TODAY()-$E10)),""))</f>
        <v/>
      </c>
      <c r="O10" s="10">
        <f>IF($A10="","",IF(OR($B10="",$C10="",$D10="",$E10="",$F10="",$G10="",$H10="",$J10="",$M10=""),"Check missing fields",IF(AND(OR($H10=Assumptions!$C$11,$H10=Assumptions!$C$12,$H10=Assumptions!$C$13),$I10=""),"Check decision date",IF(IFERROR(VLOOKUP($D10,Assumptions!$I$10:$K$15,2,FALSE),"")&lt;&gt;$C10,"Check property / unit",IF(AND(OR($J10=Assumptions!$D$11,$J10=Assumptions!$D$12),$L10=""),"Check offer amount",IF(AND($J10=Assumptions!$D$11,$K10=""),"Check offer expiration",IF(AND($H10=Assumptions!$C$10,$N10&gt;Assumptions!$B$4),"Review open application",IF(AND($J10=Assumptions!$D$11,$K10&lt;&gt;"",$K10&lt;TODAY()),"Review expired offer",IF(AND($J10=Assumptions!$D$11,$K10&lt;&gt;"",$K10-TODAY()&lt;=Assumptions!$B$5,$K10&gt;=TODAY()),"Review offer timing","")))))))))</f>
        <v/>
      </c>
      <c r="P10" s="19" t="inlineStr">
        <is>
          <t>Fictional sample: queued for screening review.</t>
        </is>
      </c>
    </row>
    <row r="11" ht="22" customHeight="1">
      <c r="A11" s="16" t="inlineStr">
        <is>
          <t>FA-2026-007</t>
        </is>
      </c>
      <c r="B11" s="16" t="inlineStr">
        <is>
          <t>Fictional Taylor Nimbus</t>
        </is>
      </c>
      <c r="C11" s="16" t="inlineStr">
        <is>
          <t>Fictional Juniper Row</t>
        </is>
      </c>
      <c r="D11" s="16" t="inlineStr">
        <is>
          <t>FJ-A1</t>
        </is>
      </c>
      <c r="E11" s="17" t="n">
        <v>46272</v>
      </c>
      <c r="F11" s="16" t="inlineStr">
        <is>
          <t>Needs Information</t>
        </is>
      </c>
      <c r="G11" s="16" t="inlineStr">
        <is>
          <t>Not Started</t>
        </is>
      </c>
      <c r="H11" s="16" t="inlineStr">
        <is>
          <t>Pending</t>
        </is>
      </c>
      <c r="I11" s="17" t="n"/>
      <c r="J11" s="16" t="inlineStr">
        <is>
          <t>Not Sent</t>
        </is>
      </c>
      <c r="K11" s="17" t="n"/>
      <c r="L11" s="18" t="n"/>
      <c r="M11" s="16" t="inlineStr">
        <is>
          <t>Applicant</t>
        </is>
      </c>
      <c r="N11" s="6">
        <f>IF(OR($A11="",$E11=""),"",IFERROR(IF(AND(OR($H11=Assumptions!$C$11,$H11=Assumptions!$C$12,$H11=Assumptions!$C$13),$I11&lt;&gt;""),MAX(0,$I11-$E11),MAX(0,TODAY()-$E11)),""))</f>
        <v/>
      </c>
      <c r="O11" s="7">
        <f>IF($A11="","",IF(OR($B11="",$C11="",$D11="",$E11="",$F11="",$G11="",$H11="",$J11="",$M11=""),"Check missing fields",IF(AND(OR($H11=Assumptions!$C$11,$H11=Assumptions!$C$12,$H11=Assumptions!$C$13),$I11=""),"Check decision date",IF(IFERROR(VLOOKUP($D11,Assumptions!$I$10:$K$15,2,FALSE),"")&lt;&gt;$C11,"Check property / unit",IF(AND(OR($J11=Assumptions!$D$11,$J11=Assumptions!$D$12),$L11=""),"Check offer amount",IF(AND($J11=Assumptions!$D$11,$K11=""),"Check offer expiration",IF(AND($H11=Assumptions!$C$10,$N11&gt;Assumptions!$B$4),"Review open application",IF(AND($J11=Assumptions!$D$11,$K11&lt;&gt;"",$K11&lt;TODAY()),"Review expired offer",IF(AND($J11=Assumptions!$D$11,$K11&lt;&gt;"",$K11-TODAY()&lt;=Assumptions!$B$5,$K11&gt;=TODAY()),"Review offer timing","")))))))))</f>
        <v/>
      </c>
      <c r="P11" s="19" t="inlineStr">
        <is>
          <t>Fictional sample: completeness follow-up remains open.</t>
        </is>
      </c>
    </row>
    <row r="12" ht="22" customHeight="1">
      <c r="A12" s="16" t="inlineStr">
        <is>
          <t>FA-2026-008</t>
        </is>
      </c>
      <c r="B12" s="16" t="inlineStr">
        <is>
          <t>Fictional Cameron Echo</t>
        </is>
      </c>
      <c r="C12" s="16" t="inlineStr">
        <is>
          <t>Fictional Harbor Lantern</t>
        </is>
      </c>
      <c r="D12" s="16" t="inlineStr">
        <is>
          <t>HL-B1</t>
        </is>
      </c>
      <c r="E12" s="17" t="n">
        <v>46264</v>
      </c>
      <c r="F12" s="16" t="inlineStr">
        <is>
          <t>Complete</t>
        </is>
      </c>
      <c r="G12" s="16" t="inlineStr">
        <is>
          <t>Stopped</t>
        </is>
      </c>
      <c r="H12" s="16" t="inlineStr">
        <is>
          <t>Withdrawn</t>
        </is>
      </c>
      <c r="I12" s="17" t="n">
        <v>46269</v>
      </c>
      <c r="J12" s="16" t="inlineStr">
        <is>
          <t>Not Sent</t>
        </is>
      </c>
      <c r="K12" s="17" t="n"/>
      <c r="L12" s="18" t="n"/>
      <c r="M12" s="16" t="inlineStr">
        <is>
          <t>Property Manager</t>
        </is>
      </c>
      <c r="N12" s="9">
        <f>IF(OR($A12="",$E12=""),"",IFERROR(IF(AND(OR($H12=Assumptions!$C$11,$H12=Assumptions!$C$12,$H12=Assumptions!$C$13),$I12&lt;&gt;""),MAX(0,$I12-$E12),MAX(0,TODAY()-$E12)),""))</f>
        <v/>
      </c>
      <c r="O12" s="10">
        <f>IF($A12="","",IF(OR($B12="",$C12="",$D12="",$E12="",$F12="",$G12="",$H12="",$J12="",$M12=""),"Check missing fields",IF(AND(OR($H12=Assumptions!$C$11,$H12=Assumptions!$C$12,$H12=Assumptions!$C$13),$I12=""),"Check decision date",IF(IFERROR(VLOOKUP($D12,Assumptions!$I$10:$K$15,2,FALSE),"")&lt;&gt;$C12,"Check property / unit",IF(AND(OR($J12=Assumptions!$D$11,$J12=Assumptions!$D$12),$L12=""),"Check offer amount",IF(AND($J12=Assumptions!$D$11,$K12=""),"Check offer expiration",IF(AND($H12=Assumptions!$C$10,$N12&gt;Assumptions!$B$4),"Review open application",IF(AND($J12=Assumptions!$D$11,$K12&lt;&gt;"",$K12&lt;TODAY()),"Review expired offer",IF(AND($J12=Assumptions!$D$11,$K12&lt;&gt;"",$K12-TODAY()&lt;=Assumptions!$B$5,$K12&gt;=TODAY()),"Review offer timing","")))))))))</f>
        <v/>
      </c>
      <c r="P12" s="19" t="inlineStr">
        <is>
          <t>Fictional sample: withdrawal date recorded.</t>
        </is>
      </c>
    </row>
    <row r="13" ht="22" customHeight="1">
      <c r="A13" s="16" t="inlineStr">
        <is>
          <t>FA-2026-009</t>
        </is>
      </c>
      <c r="B13" s="16" t="inlineStr">
        <is>
          <t>Fictional Devon Lark</t>
        </is>
      </c>
      <c r="C13" s="16" t="inlineStr">
        <is>
          <t>Fictional Copper Kite</t>
        </is>
      </c>
      <c r="D13" s="16" t="inlineStr">
        <is>
          <t>CK-C1</t>
        </is>
      </c>
      <c r="E13" s="17" t="n">
        <v>46273</v>
      </c>
      <c r="F13" s="16" t="inlineStr">
        <is>
          <t>Complete</t>
        </is>
      </c>
      <c r="G13" s="16" t="inlineStr">
        <is>
          <t>In Progress</t>
        </is>
      </c>
      <c r="H13" s="16" t="inlineStr">
        <is>
          <t>Pending</t>
        </is>
      </c>
      <c r="I13" s="17" t="n"/>
      <c r="J13" s="16" t="inlineStr">
        <is>
          <t>Not Sent</t>
        </is>
      </c>
      <c r="K13" s="17" t="n"/>
      <c r="L13" s="18" t="n"/>
      <c r="M13" s="16" t="inlineStr">
        <is>
          <t>Property Manager</t>
        </is>
      </c>
      <c r="N13" s="6">
        <f>IF(OR($A13="",$E13=""),"",IFERROR(IF(AND(OR($H13=Assumptions!$C$11,$H13=Assumptions!$C$12,$H13=Assumptions!$C$13),$I13&lt;&gt;""),MAX(0,$I13-$E13),MAX(0,TODAY()-$E13)),""))</f>
        <v/>
      </c>
      <c r="O13" s="7">
        <f>IF($A13="","",IF(OR($B13="",$C13="",$D13="",$E13="",$F13="",$G13="",$H13="",$J13="",$M13=""),"Check missing fields",IF(AND(OR($H13=Assumptions!$C$11,$H13=Assumptions!$C$12,$H13=Assumptions!$C$13),$I13=""),"Check decision date",IF(IFERROR(VLOOKUP($D13,Assumptions!$I$10:$K$15,2,FALSE),"")&lt;&gt;$C13,"Check property / unit",IF(AND(OR($J13=Assumptions!$D$11,$J13=Assumptions!$D$12),$L13=""),"Check offer amount",IF(AND($J13=Assumptions!$D$11,$K13=""),"Check offer expiration",IF(AND($H13=Assumptions!$C$10,$N13&gt;Assumptions!$B$4),"Review open application",IF(AND($J13=Assumptions!$D$11,$K13&lt;&gt;"",$K13&lt;TODAY()),"Review expired offer",IF(AND($J13=Assumptions!$D$11,$K13&lt;&gt;"",$K13-TODAY()&lt;=Assumptions!$B$5,$K13&gt;=TODAY()),"Review offer timing","")))))))))</f>
        <v/>
      </c>
      <c r="P13" s="19" t="inlineStr">
        <is>
          <t>Fictional sample: screening review is in progress.</t>
        </is>
      </c>
    </row>
    <row r="14" ht="22" customHeight="1">
      <c r="A14" s="16" t="inlineStr">
        <is>
          <t>FA-2026-010</t>
        </is>
      </c>
      <c r="B14" s="16" t="inlineStr">
        <is>
          <t>Fictional Skyler Orbit</t>
        </is>
      </c>
      <c r="C14" s="16" t="inlineStr">
        <is>
          <t>Fictional Juniper Row</t>
        </is>
      </c>
      <c r="D14" s="16" t="inlineStr">
        <is>
          <t>FJ-A2</t>
        </is>
      </c>
      <c r="E14" s="17" t="n">
        <v>46254</v>
      </c>
      <c r="F14" s="16" t="inlineStr">
        <is>
          <t>Complete</t>
        </is>
      </c>
      <c r="G14" s="16" t="inlineStr">
        <is>
          <t>Complete</t>
        </is>
      </c>
      <c r="H14" s="16" t="inlineStr">
        <is>
          <t>Approved</t>
        </is>
      </c>
      <c r="I14" s="17" t="n">
        <v>46258</v>
      </c>
      <c r="J14" s="16" t="inlineStr">
        <is>
          <t>Sent</t>
        </is>
      </c>
      <c r="K14" s="17" t="n">
        <v>46270</v>
      </c>
      <c r="L14" s="18" t="n">
        <v>1925</v>
      </c>
      <c r="M14" s="16" t="inlineStr">
        <is>
          <t>Leasing Team</t>
        </is>
      </c>
      <c r="N14" s="9">
        <f>IF(OR($A14="",$E14=""),"",IFERROR(IF(AND(OR($H14=Assumptions!$C$11,$H14=Assumptions!$C$12,$H14=Assumptions!$C$13),$I14&lt;&gt;""),MAX(0,$I14-$E14),MAX(0,TODAY()-$E14)),""))</f>
        <v/>
      </c>
      <c r="O14" s="10">
        <f>IF($A14="","",IF(OR($B14="",$C14="",$D14="",$E14="",$F14="",$G14="",$H14="",$J14="",$M14=""),"Check missing fields",IF(AND(OR($H14=Assumptions!$C$11,$H14=Assumptions!$C$12,$H14=Assumptions!$C$13),$I14=""),"Check decision date",IF(IFERROR(VLOOKUP($D14,Assumptions!$I$10:$K$15,2,FALSE),"")&lt;&gt;$C14,"Check property / unit",IF(AND(OR($J14=Assumptions!$D$11,$J14=Assumptions!$D$12),$L14=""),"Check offer amount",IF(AND($J14=Assumptions!$D$11,$K14=""),"Check offer expiration",IF(AND($H14=Assumptions!$C$10,$N14&gt;Assumptions!$B$4),"Review open application",IF(AND($J14=Assumptions!$D$11,$K14&lt;&gt;"",$K14&lt;TODAY()),"Review expired offer",IF(AND($J14=Assumptions!$D$11,$K14&lt;&gt;"",$K14-TODAY()&lt;=Assumptions!$B$5,$K14&gt;=TODAY()),"Review offer timing","")))))))))</f>
        <v/>
      </c>
      <c r="P14" s="19" t="inlineStr">
        <is>
          <t>Fictional sample: sent offer expiration date has passed.</t>
        </is>
      </c>
    </row>
    <row r="15" ht="22" customHeight="1">
      <c r="A15" s="16" t="n"/>
      <c r="B15" s="16" t="n"/>
      <c r="C15" s="16" t="n"/>
      <c r="D15" s="16" t="n"/>
      <c r="E15" s="17" t="n"/>
      <c r="F15" s="16" t="n"/>
      <c r="G15" s="16" t="n"/>
      <c r="H15" s="16" t="n"/>
      <c r="I15" s="17" t="n"/>
      <c r="J15" s="16" t="n"/>
      <c r="K15" s="17" t="n"/>
      <c r="L15" s="18" t="n"/>
      <c r="M15" s="16" t="n"/>
      <c r="N15" s="6">
        <f>IF(OR($A15="",$E15=""),"",IFERROR(IF(AND(OR($H15=Assumptions!$C$11,$H15=Assumptions!$C$12,$H15=Assumptions!$C$13),$I15&lt;&gt;""),MAX(0,$I15-$E15),MAX(0,TODAY()-$E15)),""))</f>
        <v/>
      </c>
      <c r="O15" s="7">
        <f>IF($A15="","",IF(OR($B15="",$C15="",$D15="",$E15="",$F15="",$G15="",$H15="",$J15="",$M15=""),"Check missing fields",IF(AND(OR($H15=Assumptions!$C$11,$H15=Assumptions!$C$12,$H15=Assumptions!$C$13),$I15=""),"Check decision date",IF(IFERROR(VLOOKUP($D15,Assumptions!$I$10:$K$15,2,FALSE),"")&lt;&gt;$C15,"Check property / unit",IF(AND(OR($J15=Assumptions!$D$11,$J15=Assumptions!$D$12),$L15=""),"Check offer amount",IF(AND($J15=Assumptions!$D$11,$K15=""),"Check offer expiration",IF(AND($H15=Assumptions!$C$10,$N15&gt;Assumptions!$B$4),"Review open application",IF(AND($J15=Assumptions!$D$11,$K15&lt;&gt;"",$K15&lt;TODAY()),"Review expired offer",IF(AND($J15=Assumptions!$D$11,$K15&lt;&gt;"",$K15-TODAY()&lt;=Assumptions!$B$5,$K15&gt;=TODAY()),"Review offer timing","")))))))))</f>
        <v/>
      </c>
      <c r="P15" s="19" t="n"/>
    </row>
    <row r="16" ht="22" customHeight="1">
      <c r="A16" s="16" t="n"/>
      <c r="B16" s="16" t="n"/>
      <c r="C16" s="16" t="n"/>
      <c r="D16" s="16" t="n"/>
      <c r="E16" s="17" t="n"/>
      <c r="F16" s="16" t="n"/>
      <c r="G16" s="16" t="n"/>
      <c r="H16" s="16" t="n"/>
      <c r="I16" s="17" t="n"/>
      <c r="J16" s="16" t="n"/>
      <c r="K16" s="17" t="n"/>
      <c r="L16" s="18" t="n"/>
      <c r="M16" s="16" t="n"/>
      <c r="N16" s="9">
        <f>IF(OR($A16="",$E16=""),"",IFERROR(IF(AND(OR($H16=Assumptions!$C$11,$H16=Assumptions!$C$12,$H16=Assumptions!$C$13),$I16&lt;&gt;""),MAX(0,$I16-$E16),MAX(0,TODAY()-$E16)),""))</f>
        <v/>
      </c>
      <c r="O16" s="10">
        <f>IF($A16="","",IF(OR($B16="",$C16="",$D16="",$E16="",$F16="",$G16="",$H16="",$J16="",$M16=""),"Check missing fields",IF(AND(OR($H16=Assumptions!$C$11,$H16=Assumptions!$C$12,$H16=Assumptions!$C$13),$I16=""),"Check decision date",IF(IFERROR(VLOOKUP($D16,Assumptions!$I$10:$K$15,2,FALSE),"")&lt;&gt;$C16,"Check property / unit",IF(AND(OR($J16=Assumptions!$D$11,$J16=Assumptions!$D$12),$L16=""),"Check offer amount",IF(AND($J16=Assumptions!$D$11,$K16=""),"Check offer expiration",IF(AND($H16=Assumptions!$C$10,$N16&gt;Assumptions!$B$4),"Review open application",IF(AND($J16=Assumptions!$D$11,$K16&lt;&gt;"",$K16&lt;TODAY()),"Review expired offer",IF(AND($J16=Assumptions!$D$11,$K16&lt;&gt;"",$K16-TODAY()&lt;=Assumptions!$B$5,$K16&gt;=TODAY()),"Review offer timing","")))))))))</f>
        <v/>
      </c>
      <c r="P16" s="19" t="n"/>
    </row>
    <row r="17" ht="22" customHeight="1">
      <c r="A17" s="16" t="n"/>
      <c r="B17" s="16" t="n"/>
      <c r="C17" s="16" t="n"/>
      <c r="D17" s="16" t="n"/>
      <c r="E17" s="17" t="n"/>
      <c r="F17" s="16" t="n"/>
      <c r="G17" s="16" t="n"/>
      <c r="H17" s="16" t="n"/>
      <c r="I17" s="17" t="n"/>
      <c r="J17" s="16" t="n"/>
      <c r="K17" s="17" t="n"/>
      <c r="L17" s="18" t="n"/>
      <c r="M17" s="16" t="n"/>
      <c r="N17" s="6">
        <f>IF(OR($A17="",$E17=""),"",IFERROR(IF(AND(OR($H17=Assumptions!$C$11,$H17=Assumptions!$C$12,$H17=Assumptions!$C$13),$I17&lt;&gt;""),MAX(0,$I17-$E17),MAX(0,TODAY()-$E17)),""))</f>
        <v/>
      </c>
      <c r="O17" s="7">
        <f>IF($A17="","",IF(OR($B17="",$C17="",$D17="",$E17="",$F17="",$G17="",$H17="",$J17="",$M17=""),"Check missing fields",IF(AND(OR($H17=Assumptions!$C$11,$H17=Assumptions!$C$12,$H17=Assumptions!$C$13),$I17=""),"Check decision date",IF(IFERROR(VLOOKUP($D17,Assumptions!$I$10:$K$15,2,FALSE),"")&lt;&gt;$C17,"Check property / unit",IF(AND(OR($J17=Assumptions!$D$11,$J17=Assumptions!$D$12),$L17=""),"Check offer amount",IF(AND($J17=Assumptions!$D$11,$K17=""),"Check offer expiration",IF(AND($H17=Assumptions!$C$10,$N17&gt;Assumptions!$B$4),"Review open application",IF(AND($J17=Assumptions!$D$11,$K17&lt;&gt;"",$K17&lt;TODAY()),"Review expired offer",IF(AND($J17=Assumptions!$D$11,$K17&lt;&gt;"",$K17-TODAY()&lt;=Assumptions!$B$5,$K17&gt;=TODAY()),"Review offer timing","")))))))))</f>
        <v/>
      </c>
      <c r="P17" s="19" t="n"/>
    </row>
    <row r="18" ht="22" customHeight="1">
      <c r="A18" s="16" t="n"/>
      <c r="B18" s="16" t="n"/>
      <c r="C18" s="16" t="n"/>
      <c r="D18" s="16" t="n"/>
      <c r="E18" s="17" t="n"/>
      <c r="F18" s="16" t="n"/>
      <c r="G18" s="16" t="n"/>
      <c r="H18" s="16" t="n"/>
      <c r="I18" s="17" t="n"/>
      <c r="J18" s="16" t="n"/>
      <c r="K18" s="17" t="n"/>
      <c r="L18" s="18" t="n"/>
      <c r="M18" s="16" t="n"/>
      <c r="N18" s="9">
        <f>IF(OR($A18="",$E18=""),"",IFERROR(IF(AND(OR($H18=Assumptions!$C$11,$H18=Assumptions!$C$12,$H18=Assumptions!$C$13),$I18&lt;&gt;""),MAX(0,$I18-$E18),MAX(0,TODAY()-$E18)),""))</f>
        <v/>
      </c>
      <c r="O18" s="10">
        <f>IF($A18="","",IF(OR($B18="",$C18="",$D18="",$E18="",$F18="",$G18="",$H18="",$J18="",$M18=""),"Check missing fields",IF(AND(OR($H18=Assumptions!$C$11,$H18=Assumptions!$C$12,$H18=Assumptions!$C$13),$I18=""),"Check decision date",IF(IFERROR(VLOOKUP($D18,Assumptions!$I$10:$K$15,2,FALSE),"")&lt;&gt;$C18,"Check property / unit",IF(AND(OR($J18=Assumptions!$D$11,$J18=Assumptions!$D$12),$L18=""),"Check offer amount",IF(AND($J18=Assumptions!$D$11,$K18=""),"Check offer expiration",IF(AND($H18=Assumptions!$C$10,$N18&gt;Assumptions!$B$4),"Review open application",IF(AND($J18=Assumptions!$D$11,$K18&lt;&gt;"",$K18&lt;TODAY()),"Review expired offer",IF(AND($J18=Assumptions!$D$11,$K18&lt;&gt;"",$K18-TODAY()&lt;=Assumptions!$B$5,$K18&gt;=TODAY()),"Review offer timing","")))))))))</f>
        <v/>
      </c>
      <c r="P18" s="19" t="n"/>
    </row>
    <row r="19" ht="22" customHeight="1">
      <c r="A19" s="16" t="n"/>
      <c r="B19" s="16" t="n"/>
      <c r="C19" s="16" t="n"/>
      <c r="D19" s="16" t="n"/>
      <c r="E19" s="17" t="n"/>
      <c r="F19" s="16" t="n"/>
      <c r="G19" s="16" t="n"/>
      <c r="H19" s="16" t="n"/>
      <c r="I19" s="17" t="n"/>
      <c r="J19" s="16" t="n"/>
      <c r="K19" s="17" t="n"/>
      <c r="L19" s="18" t="n"/>
      <c r="M19" s="16" t="n"/>
      <c r="N19" s="6">
        <f>IF(OR($A19="",$E19=""),"",IFERROR(IF(AND(OR($H19=Assumptions!$C$11,$H19=Assumptions!$C$12,$H19=Assumptions!$C$13),$I19&lt;&gt;""),MAX(0,$I19-$E19),MAX(0,TODAY()-$E19)),""))</f>
        <v/>
      </c>
      <c r="O19" s="7">
        <f>IF($A19="","",IF(OR($B19="",$C19="",$D19="",$E19="",$F19="",$G19="",$H19="",$J19="",$M19=""),"Check missing fields",IF(AND(OR($H19=Assumptions!$C$11,$H19=Assumptions!$C$12,$H19=Assumptions!$C$13),$I19=""),"Check decision date",IF(IFERROR(VLOOKUP($D19,Assumptions!$I$10:$K$15,2,FALSE),"")&lt;&gt;$C19,"Check property / unit",IF(AND(OR($J19=Assumptions!$D$11,$J19=Assumptions!$D$12),$L19=""),"Check offer amount",IF(AND($J19=Assumptions!$D$11,$K19=""),"Check offer expiration",IF(AND($H19=Assumptions!$C$10,$N19&gt;Assumptions!$B$4),"Review open application",IF(AND($J19=Assumptions!$D$11,$K19&lt;&gt;"",$K19&lt;TODAY()),"Review expired offer",IF(AND($J19=Assumptions!$D$11,$K19&lt;&gt;"",$K19-TODAY()&lt;=Assumptions!$B$5,$K19&gt;=TODAY()),"Review offer timing","")))))))))</f>
        <v/>
      </c>
      <c r="P19" s="19" t="n"/>
    </row>
    <row r="20" ht="22" customHeight="1">
      <c r="A20" s="16" t="n"/>
      <c r="B20" s="16" t="n"/>
      <c r="C20" s="16" t="n"/>
      <c r="D20" s="16" t="n"/>
      <c r="E20" s="17" t="n"/>
      <c r="F20" s="16" t="n"/>
      <c r="G20" s="16" t="n"/>
      <c r="H20" s="16" t="n"/>
      <c r="I20" s="17" t="n"/>
      <c r="J20" s="16" t="n"/>
      <c r="K20" s="17" t="n"/>
      <c r="L20" s="18" t="n"/>
      <c r="M20" s="16" t="n"/>
      <c r="N20" s="9">
        <f>IF(OR($A20="",$E20=""),"",IFERROR(IF(AND(OR($H20=Assumptions!$C$11,$H20=Assumptions!$C$12,$H20=Assumptions!$C$13),$I20&lt;&gt;""),MAX(0,$I20-$E20),MAX(0,TODAY()-$E20)),""))</f>
        <v/>
      </c>
      <c r="O20" s="10">
        <f>IF($A20="","",IF(OR($B20="",$C20="",$D20="",$E20="",$F20="",$G20="",$H20="",$J20="",$M20=""),"Check missing fields",IF(AND(OR($H20=Assumptions!$C$11,$H20=Assumptions!$C$12,$H20=Assumptions!$C$13),$I20=""),"Check decision date",IF(IFERROR(VLOOKUP($D20,Assumptions!$I$10:$K$15,2,FALSE),"")&lt;&gt;$C20,"Check property / unit",IF(AND(OR($J20=Assumptions!$D$11,$J20=Assumptions!$D$12),$L20=""),"Check offer amount",IF(AND($J20=Assumptions!$D$11,$K20=""),"Check offer expiration",IF(AND($H20=Assumptions!$C$10,$N20&gt;Assumptions!$B$4),"Review open application",IF(AND($J20=Assumptions!$D$11,$K20&lt;&gt;"",$K20&lt;TODAY()),"Review expired offer",IF(AND($J20=Assumptions!$D$11,$K20&lt;&gt;"",$K20-TODAY()&lt;=Assumptions!$B$5,$K20&gt;=TODAY()),"Review offer timing","")))))))))</f>
        <v/>
      </c>
      <c r="P20" s="19" t="n"/>
    </row>
    <row r="21" ht="22" customHeight="1">
      <c r="A21" s="16" t="n"/>
      <c r="B21" s="16" t="n"/>
      <c r="C21" s="16" t="n"/>
      <c r="D21" s="16" t="n"/>
      <c r="E21" s="17" t="n"/>
      <c r="F21" s="16" t="n"/>
      <c r="G21" s="16" t="n"/>
      <c r="H21" s="16" t="n"/>
      <c r="I21" s="17" t="n"/>
      <c r="J21" s="16" t="n"/>
      <c r="K21" s="17" t="n"/>
      <c r="L21" s="18" t="n"/>
      <c r="M21" s="16" t="n"/>
      <c r="N21" s="6">
        <f>IF(OR($A21="",$E21=""),"",IFERROR(IF(AND(OR($H21=Assumptions!$C$11,$H21=Assumptions!$C$12,$H21=Assumptions!$C$13),$I21&lt;&gt;""),MAX(0,$I21-$E21),MAX(0,TODAY()-$E21)),""))</f>
        <v/>
      </c>
      <c r="O21" s="7">
        <f>IF($A21="","",IF(OR($B21="",$C21="",$D21="",$E21="",$F21="",$G21="",$H21="",$J21="",$M21=""),"Check missing fields",IF(AND(OR($H21=Assumptions!$C$11,$H21=Assumptions!$C$12,$H21=Assumptions!$C$13),$I21=""),"Check decision date",IF(IFERROR(VLOOKUP($D21,Assumptions!$I$10:$K$15,2,FALSE),"")&lt;&gt;$C21,"Check property / unit",IF(AND(OR($J21=Assumptions!$D$11,$J21=Assumptions!$D$12),$L21=""),"Check offer amount",IF(AND($J21=Assumptions!$D$11,$K21=""),"Check offer expiration",IF(AND($H21=Assumptions!$C$10,$N21&gt;Assumptions!$B$4),"Review open application",IF(AND($J21=Assumptions!$D$11,$K21&lt;&gt;"",$K21&lt;TODAY()),"Review expired offer",IF(AND($J21=Assumptions!$D$11,$K21&lt;&gt;"",$K21-TODAY()&lt;=Assumptions!$B$5,$K21&gt;=TODAY()),"Review offer timing","")))))))))</f>
        <v/>
      </c>
      <c r="P21" s="19" t="n"/>
    </row>
    <row r="22" ht="22" customHeight="1">
      <c r="A22" s="16" t="n"/>
      <c r="B22" s="16" t="n"/>
      <c r="C22" s="16" t="n"/>
      <c r="D22" s="16" t="n"/>
      <c r="E22" s="17" t="n"/>
      <c r="F22" s="16" t="n"/>
      <c r="G22" s="16" t="n"/>
      <c r="H22" s="16" t="n"/>
      <c r="I22" s="17" t="n"/>
      <c r="J22" s="16" t="n"/>
      <c r="K22" s="17" t="n"/>
      <c r="L22" s="18" t="n"/>
      <c r="M22" s="16" t="n"/>
      <c r="N22" s="9">
        <f>IF(OR($A22="",$E22=""),"",IFERROR(IF(AND(OR($H22=Assumptions!$C$11,$H22=Assumptions!$C$12,$H22=Assumptions!$C$13),$I22&lt;&gt;""),MAX(0,$I22-$E22),MAX(0,TODAY()-$E22)),""))</f>
        <v/>
      </c>
      <c r="O22" s="10">
        <f>IF($A22="","",IF(OR($B22="",$C22="",$D22="",$E22="",$F22="",$G22="",$H22="",$J22="",$M22=""),"Check missing fields",IF(AND(OR($H22=Assumptions!$C$11,$H22=Assumptions!$C$12,$H22=Assumptions!$C$13),$I22=""),"Check decision date",IF(IFERROR(VLOOKUP($D22,Assumptions!$I$10:$K$15,2,FALSE),"")&lt;&gt;$C22,"Check property / unit",IF(AND(OR($J22=Assumptions!$D$11,$J22=Assumptions!$D$12),$L22=""),"Check offer amount",IF(AND($J22=Assumptions!$D$11,$K22=""),"Check offer expiration",IF(AND($H22=Assumptions!$C$10,$N22&gt;Assumptions!$B$4),"Review open application",IF(AND($J22=Assumptions!$D$11,$K22&lt;&gt;"",$K22&lt;TODAY()),"Review expired offer",IF(AND($J22=Assumptions!$D$11,$K22&lt;&gt;"",$K22-TODAY()&lt;=Assumptions!$B$5,$K22&gt;=TODAY()),"Review offer timing","")))))))))</f>
        <v/>
      </c>
      <c r="P22" s="19" t="n"/>
    </row>
    <row r="23" ht="22" customHeight="1">
      <c r="A23" s="16" t="n"/>
      <c r="B23" s="16" t="n"/>
      <c r="C23" s="16" t="n"/>
      <c r="D23" s="16" t="n"/>
      <c r="E23" s="17" t="n"/>
      <c r="F23" s="16" t="n"/>
      <c r="G23" s="16" t="n"/>
      <c r="H23" s="16" t="n"/>
      <c r="I23" s="17" t="n"/>
      <c r="J23" s="16" t="n"/>
      <c r="K23" s="17" t="n"/>
      <c r="L23" s="18" t="n"/>
      <c r="M23" s="16" t="n"/>
      <c r="N23" s="6">
        <f>IF(OR($A23="",$E23=""),"",IFERROR(IF(AND(OR($H23=Assumptions!$C$11,$H23=Assumptions!$C$12,$H23=Assumptions!$C$13),$I23&lt;&gt;""),MAX(0,$I23-$E23),MAX(0,TODAY()-$E23)),""))</f>
        <v/>
      </c>
      <c r="O23" s="7">
        <f>IF($A23="","",IF(OR($B23="",$C23="",$D23="",$E23="",$F23="",$G23="",$H23="",$J23="",$M23=""),"Check missing fields",IF(AND(OR($H23=Assumptions!$C$11,$H23=Assumptions!$C$12,$H23=Assumptions!$C$13),$I23=""),"Check decision date",IF(IFERROR(VLOOKUP($D23,Assumptions!$I$10:$K$15,2,FALSE),"")&lt;&gt;$C23,"Check property / unit",IF(AND(OR($J23=Assumptions!$D$11,$J23=Assumptions!$D$12),$L23=""),"Check offer amount",IF(AND($J23=Assumptions!$D$11,$K23=""),"Check offer expiration",IF(AND($H23=Assumptions!$C$10,$N23&gt;Assumptions!$B$4),"Review open application",IF(AND($J23=Assumptions!$D$11,$K23&lt;&gt;"",$K23&lt;TODAY()),"Review expired offer",IF(AND($J23=Assumptions!$D$11,$K23&lt;&gt;"",$K23-TODAY()&lt;=Assumptions!$B$5,$K23&gt;=TODAY()),"Review offer timing","")))))))))</f>
        <v/>
      </c>
      <c r="P23" s="19" t="n"/>
    </row>
    <row r="24" ht="22" customHeight="1">
      <c r="A24" s="16" t="n"/>
      <c r="B24" s="16" t="n"/>
      <c r="C24" s="16" t="n"/>
      <c r="D24" s="16" t="n"/>
      <c r="E24" s="17" t="n"/>
      <c r="F24" s="16" t="n"/>
      <c r="G24" s="16" t="n"/>
      <c r="H24" s="16" t="n"/>
      <c r="I24" s="17" t="n"/>
      <c r="J24" s="16" t="n"/>
      <c r="K24" s="17" t="n"/>
      <c r="L24" s="18" t="n"/>
      <c r="M24" s="16" t="n"/>
      <c r="N24" s="9">
        <f>IF(OR($A24="",$E24=""),"",IFERROR(IF(AND(OR($H24=Assumptions!$C$11,$H24=Assumptions!$C$12,$H24=Assumptions!$C$13),$I24&lt;&gt;""),MAX(0,$I24-$E24),MAX(0,TODAY()-$E24)),""))</f>
        <v/>
      </c>
      <c r="O24" s="10">
        <f>IF($A24="","",IF(OR($B24="",$C24="",$D24="",$E24="",$F24="",$G24="",$H24="",$J24="",$M24=""),"Check missing fields",IF(AND(OR($H24=Assumptions!$C$11,$H24=Assumptions!$C$12,$H24=Assumptions!$C$13),$I24=""),"Check decision date",IF(IFERROR(VLOOKUP($D24,Assumptions!$I$10:$K$15,2,FALSE),"")&lt;&gt;$C24,"Check property / unit",IF(AND(OR($J24=Assumptions!$D$11,$J24=Assumptions!$D$12),$L24=""),"Check offer amount",IF(AND($J24=Assumptions!$D$11,$K24=""),"Check offer expiration",IF(AND($H24=Assumptions!$C$10,$N24&gt;Assumptions!$B$4),"Review open application",IF(AND($J24=Assumptions!$D$11,$K24&lt;&gt;"",$K24&lt;TODAY()),"Review expired offer",IF(AND($J24=Assumptions!$D$11,$K24&lt;&gt;"",$K24-TODAY()&lt;=Assumptions!$B$5,$K24&gt;=TODAY()),"Review offer timing","")))))))))</f>
        <v/>
      </c>
      <c r="P24" s="19" t="n"/>
    </row>
    <row r="25" ht="22" customHeight="1">
      <c r="A25" s="16" t="n"/>
      <c r="B25" s="16" t="n"/>
      <c r="C25" s="16" t="n"/>
      <c r="D25" s="16" t="n"/>
      <c r="E25" s="17" t="n"/>
      <c r="F25" s="16" t="n"/>
      <c r="G25" s="16" t="n"/>
      <c r="H25" s="16" t="n"/>
      <c r="I25" s="17" t="n"/>
      <c r="J25" s="16" t="n"/>
      <c r="K25" s="17" t="n"/>
      <c r="L25" s="18" t="n"/>
      <c r="M25" s="16" t="n"/>
      <c r="N25" s="6">
        <f>IF(OR($A25="",$E25=""),"",IFERROR(IF(AND(OR($H25=Assumptions!$C$11,$H25=Assumptions!$C$12,$H25=Assumptions!$C$13),$I25&lt;&gt;""),MAX(0,$I25-$E25),MAX(0,TODAY()-$E25)),""))</f>
        <v/>
      </c>
      <c r="O25" s="7">
        <f>IF($A25="","",IF(OR($B25="",$C25="",$D25="",$E25="",$F25="",$G25="",$H25="",$J25="",$M25=""),"Check missing fields",IF(AND(OR($H25=Assumptions!$C$11,$H25=Assumptions!$C$12,$H25=Assumptions!$C$13),$I25=""),"Check decision date",IF(IFERROR(VLOOKUP($D25,Assumptions!$I$10:$K$15,2,FALSE),"")&lt;&gt;$C25,"Check property / unit",IF(AND(OR($J25=Assumptions!$D$11,$J25=Assumptions!$D$12),$L25=""),"Check offer amount",IF(AND($J25=Assumptions!$D$11,$K25=""),"Check offer expiration",IF(AND($H25=Assumptions!$C$10,$N25&gt;Assumptions!$B$4),"Review open application",IF(AND($J25=Assumptions!$D$11,$K25&lt;&gt;"",$K25&lt;TODAY()),"Review expired offer",IF(AND($J25=Assumptions!$D$11,$K25&lt;&gt;"",$K25-TODAY()&lt;=Assumptions!$B$5,$K25&gt;=TODAY()),"Review offer timing","")))))))))</f>
        <v/>
      </c>
      <c r="P25" s="19" t="n"/>
    </row>
    <row r="26" ht="22" customHeight="1">
      <c r="A26" s="16" t="n"/>
      <c r="B26" s="16" t="n"/>
      <c r="C26" s="16" t="n"/>
      <c r="D26" s="16" t="n"/>
      <c r="E26" s="17" t="n"/>
      <c r="F26" s="16" t="n"/>
      <c r="G26" s="16" t="n"/>
      <c r="H26" s="16" t="n"/>
      <c r="I26" s="17" t="n"/>
      <c r="J26" s="16" t="n"/>
      <c r="K26" s="17" t="n"/>
      <c r="L26" s="18" t="n"/>
      <c r="M26" s="16" t="n"/>
      <c r="N26" s="9">
        <f>IF(OR($A26="",$E26=""),"",IFERROR(IF(AND(OR($H26=Assumptions!$C$11,$H26=Assumptions!$C$12,$H26=Assumptions!$C$13),$I26&lt;&gt;""),MAX(0,$I26-$E26),MAX(0,TODAY()-$E26)),""))</f>
        <v/>
      </c>
      <c r="O26" s="10">
        <f>IF($A26="","",IF(OR($B26="",$C26="",$D26="",$E26="",$F26="",$G26="",$H26="",$J26="",$M26=""),"Check missing fields",IF(AND(OR($H26=Assumptions!$C$11,$H26=Assumptions!$C$12,$H26=Assumptions!$C$13),$I26=""),"Check decision date",IF(IFERROR(VLOOKUP($D26,Assumptions!$I$10:$K$15,2,FALSE),"")&lt;&gt;$C26,"Check property / unit",IF(AND(OR($J26=Assumptions!$D$11,$J26=Assumptions!$D$12),$L26=""),"Check offer amount",IF(AND($J26=Assumptions!$D$11,$K26=""),"Check offer expiration",IF(AND($H26=Assumptions!$C$10,$N26&gt;Assumptions!$B$4),"Review open application",IF(AND($J26=Assumptions!$D$11,$K26&lt;&gt;"",$K26&lt;TODAY()),"Review expired offer",IF(AND($J26=Assumptions!$D$11,$K26&lt;&gt;"",$K26-TODAY()&lt;=Assumptions!$B$5,$K26&gt;=TODAY()),"Review offer timing","")))))))))</f>
        <v/>
      </c>
      <c r="P26" s="19" t="n"/>
    </row>
    <row r="27" ht="22" customHeight="1">
      <c r="A27" s="16" t="n"/>
      <c r="B27" s="16" t="n"/>
      <c r="C27" s="16" t="n"/>
      <c r="D27" s="16" t="n"/>
      <c r="E27" s="17" t="n"/>
      <c r="F27" s="16" t="n"/>
      <c r="G27" s="16" t="n"/>
      <c r="H27" s="16" t="n"/>
      <c r="I27" s="17" t="n"/>
      <c r="J27" s="16" t="n"/>
      <c r="K27" s="17" t="n"/>
      <c r="L27" s="18" t="n"/>
      <c r="M27" s="16" t="n"/>
      <c r="N27" s="6">
        <f>IF(OR($A27="",$E27=""),"",IFERROR(IF(AND(OR($H27=Assumptions!$C$11,$H27=Assumptions!$C$12,$H27=Assumptions!$C$13),$I27&lt;&gt;""),MAX(0,$I27-$E27),MAX(0,TODAY()-$E27)),""))</f>
        <v/>
      </c>
      <c r="O27" s="7">
        <f>IF($A27="","",IF(OR($B27="",$C27="",$D27="",$E27="",$F27="",$G27="",$H27="",$J27="",$M27=""),"Check missing fields",IF(AND(OR($H27=Assumptions!$C$11,$H27=Assumptions!$C$12,$H27=Assumptions!$C$13),$I27=""),"Check decision date",IF(IFERROR(VLOOKUP($D27,Assumptions!$I$10:$K$15,2,FALSE),"")&lt;&gt;$C27,"Check property / unit",IF(AND(OR($J27=Assumptions!$D$11,$J27=Assumptions!$D$12),$L27=""),"Check offer amount",IF(AND($J27=Assumptions!$D$11,$K27=""),"Check offer expiration",IF(AND($H27=Assumptions!$C$10,$N27&gt;Assumptions!$B$4),"Review open application",IF(AND($J27=Assumptions!$D$11,$K27&lt;&gt;"",$K27&lt;TODAY()),"Review expired offer",IF(AND($J27=Assumptions!$D$11,$K27&lt;&gt;"",$K27-TODAY()&lt;=Assumptions!$B$5,$K27&gt;=TODAY()),"Review offer timing","")))))))))</f>
        <v/>
      </c>
      <c r="P27" s="19" t="n"/>
    </row>
    <row r="28" ht="22" customHeight="1">
      <c r="A28" s="16" t="n"/>
      <c r="B28" s="16" t="n"/>
      <c r="C28" s="16" t="n"/>
      <c r="D28" s="16" t="n"/>
      <c r="E28" s="17" t="n"/>
      <c r="F28" s="16" t="n"/>
      <c r="G28" s="16" t="n"/>
      <c r="H28" s="16" t="n"/>
      <c r="I28" s="17" t="n"/>
      <c r="J28" s="16" t="n"/>
      <c r="K28" s="17" t="n"/>
      <c r="L28" s="18" t="n"/>
      <c r="M28" s="16" t="n"/>
      <c r="N28" s="9">
        <f>IF(OR($A28="",$E28=""),"",IFERROR(IF(AND(OR($H28=Assumptions!$C$11,$H28=Assumptions!$C$12,$H28=Assumptions!$C$13),$I28&lt;&gt;""),MAX(0,$I28-$E28),MAX(0,TODAY()-$E28)),""))</f>
        <v/>
      </c>
      <c r="O28" s="10">
        <f>IF($A28="","",IF(OR($B28="",$C28="",$D28="",$E28="",$F28="",$G28="",$H28="",$J28="",$M28=""),"Check missing fields",IF(AND(OR($H28=Assumptions!$C$11,$H28=Assumptions!$C$12,$H28=Assumptions!$C$13),$I28=""),"Check decision date",IF(IFERROR(VLOOKUP($D28,Assumptions!$I$10:$K$15,2,FALSE),"")&lt;&gt;$C28,"Check property / unit",IF(AND(OR($J28=Assumptions!$D$11,$J28=Assumptions!$D$12),$L28=""),"Check offer amount",IF(AND($J28=Assumptions!$D$11,$K28=""),"Check offer expiration",IF(AND($H28=Assumptions!$C$10,$N28&gt;Assumptions!$B$4),"Review open application",IF(AND($J28=Assumptions!$D$11,$K28&lt;&gt;"",$K28&lt;TODAY()),"Review expired offer",IF(AND($J28=Assumptions!$D$11,$K28&lt;&gt;"",$K28-TODAY()&lt;=Assumptions!$B$5,$K28&gt;=TODAY()),"Review offer timing","")))))))))</f>
        <v/>
      </c>
      <c r="P28" s="19" t="n"/>
    </row>
    <row r="29" ht="22" customHeight="1">
      <c r="A29" s="16" t="n"/>
      <c r="B29" s="16" t="n"/>
      <c r="C29" s="16" t="n"/>
      <c r="D29" s="16" t="n"/>
      <c r="E29" s="17" t="n"/>
      <c r="F29" s="16" t="n"/>
      <c r="G29" s="16" t="n"/>
      <c r="H29" s="16" t="n"/>
      <c r="I29" s="17" t="n"/>
      <c r="J29" s="16" t="n"/>
      <c r="K29" s="17" t="n"/>
      <c r="L29" s="18" t="n"/>
      <c r="M29" s="16" t="n"/>
      <c r="N29" s="6">
        <f>IF(OR($A29="",$E29=""),"",IFERROR(IF(AND(OR($H29=Assumptions!$C$11,$H29=Assumptions!$C$12,$H29=Assumptions!$C$13),$I29&lt;&gt;""),MAX(0,$I29-$E29),MAX(0,TODAY()-$E29)),""))</f>
        <v/>
      </c>
      <c r="O29" s="7">
        <f>IF($A29="","",IF(OR($B29="",$C29="",$D29="",$E29="",$F29="",$G29="",$H29="",$J29="",$M29=""),"Check missing fields",IF(AND(OR($H29=Assumptions!$C$11,$H29=Assumptions!$C$12,$H29=Assumptions!$C$13),$I29=""),"Check decision date",IF(IFERROR(VLOOKUP($D29,Assumptions!$I$10:$K$15,2,FALSE),"")&lt;&gt;$C29,"Check property / unit",IF(AND(OR($J29=Assumptions!$D$11,$J29=Assumptions!$D$12),$L29=""),"Check offer amount",IF(AND($J29=Assumptions!$D$11,$K29=""),"Check offer expiration",IF(AND($H29=Assumptions!$C$10,$N29&gt;Assumptions!$B$4),"Review open application",IF(AND($J29=Assumptions!$D$11,$K29&lt;&gt;"",$K29&lt;TODAY()),"Review expired offer",IF(AND($J29=Assumptions!$D$11,$K29&lt;&gt;"",$K29-TODAY()&lt;=Assumptions!$B$5,$K29&gt;=TODAY()),"Review offer timing","")))))))))</f>
        <v/>
      </c>
      <c r="P29" s="19" t="n"/>
    </row>
    <row r="30" ht="22" customHeight="1">
      <c r="A30" s="16" t="n"/>
      <c r="B30" s="16" t="n"/>
      <c r="C30" s="16" t="n"/>
      <c r="D30" s="16" t="n"/>
      <c r="E30" s="17" t="n"/>
      <c r="F30" s="16" t="n"/>
      <c r="G30" s="16" t="n"/>
      <c r="H30" s="16" t="n"/>
      <c r="I30" s="17" t="n"/>
      <c r="J30" s="16" t="n"/>
      <c r="K30" s="17" t="n"/>
      <c r="L30" s="18" t="n"/>
      <c r="M30" s="16" t="n"/>
      <c r="N30" s="9">
        <f>IF(OR($A30="",$E30=""),"",IFERROR(IF(AND(OR($H30=Assumptions!$C$11,$H30=Assumptions!$C$12,$H30=Assumptions!$C$13),$I30&lt;&gt;""),MAX(0,$I30-$E30),MAX(0,TODAY()-$E30)),""))</f>
        <v/>
      </c>
      <c r="O30" s="10">
        <f>IF($A30="","",IF(OR($B30="",$C30="",$D30="",$E30="",$F30="",$G30="",$H30="",$J30="",$M30=""),"Check missing fields",IF(AND(OR($H30=Assumptions!$C$11,$H30=Assumptions!$C$12,$H30=Assumptions!$C$13),$I30=""),"Check decision date",IF(IFERROR(VLOOKUP($D30,Assumptions!$I$10:$K$15,2,FALSE),"")&lt;&gt;$C30,"Check property / unit",IF(AND(OR($J30=Assumptions!$D$11,$J30=Assumptions!$D$12),$L30=""),"Check offer amount",IF(AND($J30=Assumptions!$D$11,$K30=""),"Check offer expiration",IF(AND($H30=Assumptions!$C$10,$N30&gt;Assumptions!$B$4),"Review open application",IF(AND($J30=Assumptions!$D$11,$K30&lt;&gt;"",$K30&lt;TODAY()),"Review expired offer",IF(AND($J30=Assumptions!$D$11,$K30&lt;&gt;"",$K30-TODAY()&lt;=Assumptions!$B$5,$K30&gt;=TODAY()),"Review offer timing","")))))))))</f>
        <v/>
      </c>
      <c r="P30" s="19" t="n"/>
    </row>
    <row r="31" ht="22" customHeight="1">
      <c r="A31" s="16" t="n"/>
      <c r="B31" s="16" t="n"/>
      <c r="C31" s="16" t="n"/>
      <c r="D31" s="16" t="n"/>
      <c r="E31" s="17" t="n"/>
      <c r="F31" s="16" t="n"/>
      <c r="G31" s="16" t="n"/>
      <c r="H31" s="16" t="n"/>
      <c r="I31" s="17" t="n"/>
      <c r="J31" s="16" t="n"/>
      <c r="K31" s="17" t="n"/>
      <c r="L31" s="18" t="n"/>
      <c r="M31" s="16" t="n"/>
      <c r="N31" s="6">
        <f>IF(OR($A31="",$E31=""),"",IFERROR(IF(AND(OR($H31=Assumptions!$C$11,$H31=Assumptions!$C$12,$H31=Assumptions!$C$13),$I31&lt;&gt;""),MAX(0,$I31-$E31),MAX(0,TODAY()-$E31)),""))</f>
        <v/>
      </c>
      <c r="O31" s="7">
        <f>IF($A31="","",IF(OR($B31="",$C31="",$D31="",$E31="",$F31="",$G31="",$H31="",$J31="",$M31=""),"Check missing fields",IF(AND(OR($H31=Assumptions!$C$11,$H31=Assumptions!$C$12,$H31=Assumptions!$C$13),$I31=""),"Check decision date",IF(IFERROR(VLOOKUP($D31,Assumptions!$I$10:$K$15,2,FALSE),"")&lt;&gt;$C31,"Check property / unit",IF(AND(OR($J31=Assumptions!$D$11,$J31=Assumptions!$D$12),$L31=""),"Check offer amount",IF(AND($J31=Assumptions!$D$11,$K31=""),"Check offer expiration",IF(AND($H31=Assumptions!$C$10,$N31&gt;Assumptions!$B$4),"Review open application",IF(AND($J31=Assumptions!$D$11,$K31&lt;&gt;"",$K31&lt;TODAY()),"Review expired offer",IF(AND($J31=Assumptions!$D$11,$K31&lt;&gt;"",$K31-TODAY()&lt;=Assumptions!$B$5,$K31&gt;=TODAY()),"Review offer timing","")))))))))</f>
        <v/>
      </c>
      <c r="P31" s="19" t="n"/>
    </row>
    <row r="32" ht="22" customHeight="1">
      <c r="A32" s="16" t="n"/>
      <c r="B32" s="16" t="n"/>
      <c r="C32" s="16" t="n"/>
      <c r="D32" s="16" t="n"/>
      <c r="E32" s="17" t="n"/>
      <c r="F32" s="16" t="n"/>
      <c r="G32" s="16" t="n"/>
      <c r="H32" s="16" t="n"/>
      <c r="I32" s="17" t="n"/>
      <c r="J32" s="16" t="n"/>
      <c r="K32" s="17" t="n"/>
      <c r="L32" s="18" t="n"/>
      <c r="M32" s="16" t="n"/>
      <c r="N32" s="9">
        <f>IF(OR($A32="",$E32=""),"",IFERROR(IF(AND(OR($H32=Assumptions!$C$11,$H32=Assumptions!$C$12,$H32=Assumptions!$C$13),$I32&lt;&gt;""),MAX(0,$I32-$E32),MAX(0,TODAY()-$E32)),""))</f>
        <v/>
      </c>
      <c r="O32" s="10">
        <f>IF($A32="","",IF(OR($B32="",$C32="",$D32="",$E32="",$F32="",$G32="",$H32="",$J32="",$M32=""),"Check missing fields",IF(AND(OR($H32=Assumptions!$C$11,$H32=Assumptions!$C$12,$H32=Assumptions!$C$13),$I32=""),"Check decision date",IF(IFERROR(VLOOKUP($D32,Assumptions!$I$10:$K$15,2,FALSE),"")&lt;&gt;$C32,"Check property / unit",IF(AND(OR($J32=Assumptions!$D$11,$J32=Assumptions!$D$12),$L32=""),"Check offer amount",IF(AND($J32=Assumptions!$D$11,$K32=""),"Check offer expiration",IF(AND($H32=Assumptions!$C$10,$N32&gt;Assumptions!$B$4),"Review open application",IF(AND($J32=Assumptions!$D$11,$K32&lt;&gt;"",$K32&lt;TODAY()),"Review expired offer",IF(AND($J32=Assumptions!$D$11,$K32&lt;&gt;"",$K32-TODAY()&lt;=Assumptions!$B$5,$K32&gt;=TODAY()),"Review offer timing","")))))))))</f>
        <v/>
      </c>
      <c r="P32" s="19" t="n"/>
    </row>
    <row r="33" ht="22" customHeight="1">
      <c r="A33" s="16" t="n"/>
      <c r="B33" s="16" t="n"/>
      <c r="C33" s="16" t="n"/>
      <c r="D33" s="16" t="n"/>
      <c r="E33" s="17" t="n"/>
      <c r="F33" s="16" t="n"/>
      <c r="G33" s="16" t="n"/>
      <c r="H33" s="16" t="n"/>
      <c r="I33" s="17" t="n"/>
      <c r="J33" s="16" t="n"/>
      <c r="K33" s="17" t="n"/>
      <c r="L33" s="18" t="n"/>
      <c r="M33" s="16" t="n"/>
      <c r="N33" s="6">
        <f>IF(OR($A33="",$E33=""),"",IFERROR(IF(AND(OR($H33=Assumptions!$C$11,$H33=Assumptions!$C$12,$H33=Assumptions!$C$13),$I33&lt;&gt;""),MAX(0,$I33-$E33),MAX(0,TODAY()-$E33)),""))</f>
        <v/>
      </c>
      <c r="O33" s="7">
        <f>IF($A33="","",IF(OR($B33="",$C33="",$D33="",$E33="",$F33="",$G33="",$H33="",$J33="",$M33=""),"Check missing fields",IF(AND(OR($H33=Assumptions!$C$11,$H33=Assumptions!$C$12,$H33=Assumptions!$C$13),$I33=""),"Check decision date",IF(IFERROR(VLOOKUP($D33,Assumptions!$I$10:$K$15,2,FALSE),"")&lt;&gt;$C33,"Check property / unit",IF(AND(OR($J33=Assumptions!$D$11,$J33=Assumptions!$D$12),$L33=""),"Check offer amount",IF(AND($J33=Assumptions!$D$11,$K33=""),"Check offer expiration",IF(AND($H33=Assumptions!$C$10,$N33&gt;Assumptions!$B$4),"Review open application",IF(AND($J33=Assumptions!$D$11,$K33&lt;&gt;"",$K33&lt;TODAY()),"Review expired offer",IF(AND($J33=Assumptions!$D$11,$K33&lt;&gt;"",$K33-TODAY()&lt;=Assumptions!$B$5,$K33&gt;=TODAY()),"Review offer timing","")))))))))</f>
        <v/>
      </c>
      <c r="P33" s="19" t="n"/>
    </row>
    <row r="34" ht="22" customHeight="1">
      <c r="A34" s="16" t="n"/>
      <c r="B34" s="16" t="n"/>
      <c r="C34" s="16" t="n"/>
      <c r="D34" s="16" t="n"/>
      <c r="E34" s="17" t="n"/>
      <c r="F34" s="16" t="n"/>
      <c r="G34" s="16" t="n"/>
      <c r="H34" s="16" t="n"/>
      <c r="I34" s="17" t="n"/>
      <c r="J34" s="16" t="n"/>
      <c r="K34" s="17" t="n"/>
      <c r="L34" s="18" t="n"/>
      <c r="M34" s="16" t="n"/>
      <c r="N34" s="9">
        <f>IF(OR($A34="",$E34=""),"",IFERROR(IF(AND(OR($H34=Assumptions!$C$11,$H34=Assumptions!$C$12,$H34=Assumptions!$C$13),$I34&lt;&gt;""),MAX(0,$I34-$E34),MAX(0,TODAY()-$E34)),""))</f>
        <v/>
      </c>
      <c r="O34" s="10">
        <f>IF($A34="","",IF(OR($B34="",$C34="",$D34="",$E34="",$F34="",$G34="",$H34="",$J34="",$M34=""),"Check missing fields",IF(AND(OR($H34=Assumptions!$C$11,$H34=Assumptions!$C$12,$H34=Assumptions!$C$13),$I34=""),"Check decision date",IF(IFERROR(VLOOKUP($D34,Assumptions!$I$10:$K$15,2,FALSE),"")&lt;&gt;$C34,"Check property / unit",IF(AND(OR($J34=Assumptions!$D$11,$J34=Assumptions!$D$12),$L34=""),"Check offer amount",IF(AND($J34=Assumptions!$D$11,$K34=""),"Check offer expiration",IF(AND($H34=Assumptions!$C$10,$N34&gt;Assumptions!$B$4),"Review open application",IF(AND($J34=Assumptions!$D$11,$K34&lt;&gt;"",$K34&lt;TODAY()),"Review expired offer",IF(AND($J34=Assumptions!$D$11,$K34&lt;&gt;"",$K34-TODAY()&lt;=Assumptions!$B$5,$K34&gt;=TODAY()),"Review offer timing","")))))))))</f>
        <v/>
      </c>
      <c r="P34" s="19" t="n"/>
    </row>
    <row r="35" ht="22" customHeight="1">
      <c r="A35" s="16" t="n"/>
      <c r="B35" s="16" t="n"/>
      <c r="C35" s="16" t="n"/>
      <c r="D35" s="16" t="n"/>
      <c r="E35" s="17" t="n"/>
      <c r="F35" s="16" t="n"/>
      <c r="G35" s="16" t="n"/>
      <c r="H35" s="16" t="n"/>
      <c r="I35" s="17" t="n"/>
      <c r="J35" s="16" t="n"/>
      <c r="K35" s="17" t="n"/>
      <c r="L35" s="18" t="n"/>
      <c r="M35" s="16" t="n"/>
      <c r="N35" s="6">
        <f>IF(OR($A35="",$E35=""),"",IFERROR(IF(AND(OR($H35=Assumptions!$C$11,$H35=Assumptions!$C$12,$H35=Assumptions!$C$13),$I35&lt;&gt;""),MAX(0,$I35-$E35),MAX(0,TODAY()-$E35)),""))</f>
        <v/>
      </c>
      <c r="O35" s="7">
        <f>IF($A35="","",IF(OR($B35="",$C35="",$D35="",$E35="",$F35="",$G35="",$H35="",$J35="",$M35=""),"Check missing fields",IF(AND(OR($H35=Assumptions!$C$11,$H35=Assumptions!$C$12,$H35=Assumptions!$C$13),$I35=""),"Check decision date",IF(IFERROR(VLOOKUP($D35,Assumptions!$I$10:$K$15,2,FALSE),"")&lt;&gt;$C35,"Check property / unit",IF(AND(OR($J35=Assumptions!$D$11,$J35=Assumptions!$D$12),$L35=""),"Check offer amount",IF(AND($J35=Assumptions!$D$11,$K35=""),"Check offer expiration",IF(AND($H35=Assumptions!$C$10,$N35&gt;Assumptions!$B$4),"Review open application",IF(AND($J35=Assumptions!$D$11,$K35&lt;&gt;"",$K35&lt;TODAY()),"Review expired offer",IF(AND($J35=Assumptions!$D$11,$K35&lt;&gt;"",$K35-TODAY()&lt;=Assumptions!$B$5,$K35&gt;=TODAY()),"Review offer timing","")))))))))</f>
        <v/>
      </c>
      <c r="P35" s="19" t="n"/>
    </row>
    <row r="36" ht="22" customHeight="1">
      <c r="A36" s="16" t="n"/>
      <c r="B36" s="16" t="n"/>
      <c r="C36" s="16" t="n"/>
      <c r="D36" s="16" t="n"/>
      <c r="E36" s="17" t="n"/>
      <c r="F36" s="16" t="n"/>
      <c r="G36" s="16" t="n"/>
      <c r="H36" s="16" t="n"/>
      <c r="I36" s="17" t="n"/>
      <c r="J36" s="16" t="n"/>
      <c r="K36" s="17" t="n"/>
      <c r="L36" s="18" t="n"/>
      <c r="M36" s="16" t="n"/>
      <c r="N36" s="9">
        <f>IF(OR($A36="",$E36=""),"",IFERROR(IF(AND(OR($H36=Assumptions!$C$11,$H36=Assumptions!$C$12,$H36=Assumptions!$C$13),$I36&lt;&gt;""),MAX(0,$I36-$E36),MAX(0,TODAY()-$E36)),""))</f>
        <v/>
      </c>
      <c r="O36" s="10">
        <f>IF($A36="","",IF(OR($B36="",$C36="",$D36="",$E36="",$F36="",$G36="",$H36="",$J36="",$M36=""),"Check missing fields",IF(AND(OR($H36=Assumptions!$C$11,$H36=Assumptions!$C$12,$H36=Assumptions!$C$13),$I36=""),"Check decision date",IF(IFERROR(VLOOKUP($D36,Assumptions!$I$10:$K$15,2,FALSE),"")&lt;&gt;$C36,"Check property / unit",IF(AND(OR($J36=Assumptions!$D$11,$J36=Assumptions!$D$12),$L36=""),"Check offer amount",IF(AND($J36=Assumptions!$D$11,$K36=""),"Check offer expiration",IF(AND($H36=Assumptions!$C$10,$N36&gt;Assumptions!$B$4),"Review open application",IF(AND($J36=Assumptions!$D$11,$K36&lt;&gt;"",$K36&lt;TODAY()),"Review expired offer",IF(AND($J36=Assumptions!$D$11,$K36&lt;&gt;"",$K36-TODAY()&lt;=Assumptions!$B$5,$K36&gt;=TODAY()),"Review offer timing","")))))))))</f>
        <v/>
      </c>
      <c r="P36" s="19" t="n"/>
    </row>
    <row r="37" ht="22" customHeight="1">
      <c r="A37" s="16" t="n"/>
      <c r="B37" s="16" t="n"/>
      <c r="C37" s="16" t="n"/>
      <c r="D37" s="16" t="n"/>
      <c r="E37" s="17" t="n"/>
      <c r="F37" s="16" t="n"/>
      <c r="G37" s="16" t="n"/>
      <c r="H37" s="16" t="n"/>
      <c r="I37" s="17" t="n"/>
      <c r="J37" s="16" t="n"/>
      <c r="K37" s="17" t="n"/>
      <c r="L37" s="18" t="n"/>
      <c r="M37" s="16" t="n"/>
      <c r="N37" s="6">
        <f>IF(OR($A37="",$E37=""),"",IFERROR(IF(AND(OR($H37=Assumptions!$C$11,$H37=Assumptions!$C$12,$H37=Assumptions!$C$13),$I37&lt;&gt;""),MAX(0,$I37-$E37),MAX(0,TODAY()-$E37)),""))</f>
        <v/>
      </c>
      <c r="O37" s="7">
        <f>IF($A37="","",IF(OR($B37="",$C37="",$D37="",$E37="",$F37="",$G37="",$H37="",$J37="",$M37=""),"Check missing fields",IF(AND(OR($H37=Assumptions!$C$11,$H37=Assumptions!$C$12,$H37=Assumptions!$C$13),$I37=""),"Check decision date",IF(IFERROR(VLOOKUP($D37,Assumptions!$I$10:$K$15,2,FALSE),"")&lt;&gt;$C37,"Check property / unit",IF(AND(OR($J37=Assumptions!$D$11,$J37=Assumptions!$D$12),$L37=""),"Check offer amount",IF(AND($J37=Assumptions!$D$11,$K37=""),"Check offer expiration",IF(AND($H37=Assumptions!$C$10,$N37&gt;Assumptions!$B$4),"Review open application",IF(AND($J37=Assumptions!$D$11,$K37&lt;&gt;"",$K37&lt;TODAY()),"Review expired offer",IF(AND($J37=Assumptions!$D$11,$K37&lt;&gt;"",$K37-TODAY()&lt;=Assumptions!$B$5,$K37&gt;=TODAY()),"Review offer timing","")))))))))</f>
        <v/>
      </c>
      <c r="P37" s="19" t="n"/>
    </row>
    <row r="38" ht="22" customHeight="1">
      <c r="A38" s="16" t="n"/>
      <c r="B38" s="16" t="n"/>
      <c r="C38" s="16" t="n"/>
      <c r="D38" s="16" t="n"/>
      <c r="E38" s="17" t="n"/>
      <c r="F38" s="16" t="n"/>
      <c r="G38" s="16" t="n"/>
      <c r="H38" s="16" t="n"/>
      <c r="I38" s="17" t="n"/>
      <c r="J38" s="16" t="n"/>
      <c r="K38" s="17" t="n"/>
      <c r="L38" s="18" t="n"/>
      <c r="M38" s="16" t="n"/>
      <c r="N38" s="9">
        <f>IF(OR($A38="",$E38=""),"",IFERROR(IF(AND(OR($H38=Assumptions!$C$11,$H38=Assumptions!$C$12,$H38=Assumptions!$C$13),$I38&lt;&gt;""),MAX(0,$I38-$E38),MAX(0,TODAY()-$E38)),""))</f>
        <v/>
      </c>
      <c r="O38" s="10">
        <f>IF($A38="","",IF(OR($B38="",$C38="",$D38="",$E38="",$F38="",$G38="",$H38="",$J38="",$M38=""),"Check missing fields",IF(AND(OR($H38=Assumptions!$C$11,$H38=Assumptions!$C$12,$H38=Assumptions!$C$13),$I38=""),"Check decision date",IF(IFERROR(VLOOKUP($D38,Assumptions!$I$10:$K$15,2,FALSE),"")&lt;&gt;$C38,"Check property / unit",IF(AND(OR($J38=Assumptions!$D$11,$J38=Assumptions!$D$12),$L38=""),"Check offer amount",IF(AND($J38=Assumptions!$D$11,$K38=""),"Check offer expiration",IF(AND($H38=Assumptions!$C$10,$N38&gt;Assumptions!$B$4),"Review open application",IF(AND($J38=Assumptions!$D$11,$K38&lt;&gt;"",$K38&lt;TODAY()),"Review expired offer",IF(AND($J38=Assumptions!$D$11,$K38&lt;&gt;"",$K38-TODAY()&lt;=Assumptions!$B$5,$K38&gt;=TODAY()),"Review offer timing","")))))))))</f>
        <v/>
      </c>
      <c r="P38" s="19" t="n"/>
    </row>
    <row r="39" ht="22" customHeight="1">
      <c r="A39" s="16" t="n"/>
      <c r="B39" s="16" t="n"/>
      <c r="C39" s="16" t="n"/>
      <c r="D39" s="16" t="n"/>
      <c r="E39" s="17" t="n"/>
      <c r="F39" s="16" t="n"/>
      <c r="G39" s="16" t="n"/>
      <c r="H39" s="16" t="n"/>
      <c r="I39" s="17" t="n"/>
      <c r="J39" s="16" t="n"/>
      <c r="K39" s="17" t="n"/>
      <c r="L39" s="18" t="n"/>
      <c r="M39" s="16" t="n"/>
      <c r="N39" s="6">
        <f>IF(OR($A39="",$E39=""),"",IFERROR(IF(AND(OR($H39=Assumptions!$C$11,$H39=Assumptions!$C$12,$H39=Assumptions!$C$13),$I39&lt;&gt;""),MAX(0,$I39-$E39),MAX(0,TODAY()-$E39)),""))</f>
        <v/>
      </c>
      <c r="O39" s="7">
        <f>IF($A39="","",IF(OR($B39="",$C39="",$D39="",$E39="",$F39="",$G39="",$H39="",$J39="",$M39=""),"Check missing fields",IF(AND(OR($H39=Assumptions!$C$11,$H39=Assumptions!$C$12,$H39=Assumptions!$C$13),$I39=""),"Check decision date",IF(IFERROR(VLOOKUP($D39,Assumptions!$I$10:$K$15,2,FALSE),"")&lt;&gt;$C39,"Check property / unit",IF(AND(OR($J39=Assumptions!$D$11,$J39=Assumptions!$D$12),$L39=""),"Check offer amount",IF(AND($J39=Assumptions!$D$11,$K39=""),"Check offer expiration",IF(AND($H39=Assumptions!$C$10,$N39&gt;Assumptions!$B$4),"Review open application",IF(AND($J39=Assumptions!$D$11,$K39&lt;&gt;"",$K39&lt;TODAY()),"Review expired offer",IF(AND($J39=Assumptions!$D$11,$K39&lt;&gt;"",$K39-TODAY()&lt;=Assumptions!$B$5,$K39&gt;=TODAY()),"Review offer timing","")))))))))</f>
        <v/>
      </c>
      <c r="P39" s="19" t="n"/>
    </row>
    <row r="40" ht="22" customHeight="1">
      <c r="A40" s="16" t="n"/>
      <c r="B40" s="16" t="n"/>
      <c r="C40" s="16" t="n"/>
      <c r="D40" s="16" t="n"/>
      <c r="E40" s="17" t="n"/>
      <c r="F40" s="16" t="n"/>
      <c r="G40" s="16" t="n"/>
      <c r="H40" s="16" t="n"/>
      <c r="I40" s="17" t="n"/>
      <c r="J40" s="16" t="n"/>
      <c r="K40" s="17" t="n"/>
      <c r="L40" s="18" t="n"/>
      <c r="M40" s="16" t="n"/>
      <c r="N40" s="9">
        <f>IF(OR($A40="",$E40=""),"",IFERROR(IF(AND(OR($H40=Assumptions!$C$11,$H40=Assumptions!$C$12,$H40=Assumptions!$C$13),$I40&lt;&gt;""),MAX(0,$I40-$E40),MAX(0,TODAY()-$E40)),""))</f>
        <v/>
      </c>
      <c r="O40" s="10">
        <f>IF($A40="","",IF(OR($B40="",$C40="",$D40="",$E40="",$F40="",$G40="",$H40="",$J40="",$M40=""),"Check missing fields",IF(AND(OR($H40=Assumptions!$C$11,$H40=Assumptions!$C$12,$H40=Assumptions!$C$13),$I40=""),"Check decision date",IF(IFERROR(VLOOKUP($D40,Assumptions!$I$10:$K$15,2,FALSE),"")&lt;&gt;$C40,"Check property / unit",IF(AND(OR($J40=Assumptions!$D$11,$J40=Assumptions!$D$12),$L40=""),"Check offer amount",IF(AND($J40=Assumptions!$D$11,$K40=""),"Check offer expiration",IF(AND($H40=Assumptions!$C$10,$N40&gt;Assumptions!$B$4),"Review open application",IF(AND($J40=Assumptions!$D$11,$K40&lt;&gt;"",$K40&lt;TODAY()),"Review expired offer",IF(AND($J40=Assumptions!$D$11,$K40&lt;&gt;"",$K40-TODAY()&lt;=Assumptions!$B$5,$K40&gt;=TODAY()),"Review offer timing","")))))))))</f>
        <v/>
      </c>
      <c r="P40" s="19" t="n"/>
    </row>
    <row r="41" ht="22" customHeight="1">
      <c r="A41" s="16" t="n"/>
      <c r="B41" s="16" t="n"/>
      <c r="C41" s="16" t="n"/>
      <c r="D41" s="16" t="n"/>
      <c r="E41" s="17" t="n"/>
      <c r="F41" s="16" t="n"/>
      <c r="G41" s="16" t="n"/>
      <c r="H41" s="16" t="n"/>
      <c r="I41" s="17" t="n"/>
      <c r="J41" s="16" t="n"/>
      <c r="K41" s="17" t="n"/>
      <c r="L41" s="18" t="n"/>
      <c r="M41" s="16" t="n"/>
      <c r="N41" s="6">
        <f>IF(OR($A41="",$E41=""),"",IFERROR(IF(AND(OR($H41=Assumptions!$C$11,$H41=Assumptions!$C$12,$H41=Assumptions!$C$13),$I41&lt;&gt;""),MAX(0,$I41-$E41),MAX(0,TODAY()-$E41)),""))</f>
        <v/>
      </c>
      <c r="O41" s="7">
        <f>IF($A41="","",IF(OR($B41="",$C41="",$D41="",$E41="",$F41="",$G41="",$H41="",$J41="",$M41=""),"Check missing fields",IF(AND(OR($H41=Assumptions!$C$11,$H41=Assumptions!$C$12,$H41=Assumptions!$C$13),$I41=""),"Check decision date",IF(IFERROR(VLOOKUP($D41,Assumptions!$I$10:$K$15,2,FALSE),"")&lt;&gt;$C41,"Check property / unit",IF(AND(OR($J41=Assumptions!$D$11,$J41=Assumptions!$D$12),$L41=""),"Check offer amount",IF(AND($J41=Assumptions!$D$11,$K41=""),"Check offer expiration",IF(AND($H41=Assumptions!$C$10,$N41&gt;Assumptions!$B$4),"Review open application",IF(AND($J41=Assumptions!$D$11,$K41&lt;&gt;"",$K41&lt;TODAY()),"Review expired offer",IF(AND($J41=Assumptions!$D$11,$K41&lt;&gt;"",$K41-TODAY()&lt;=Assumptions!$B$5,$K41&gt;=TODAY()),"Review offer timing","")))))))))</f>
        <v/>
      </c>
      <c r="P41" s="19" t="n"/>
    </row>
    <row r="42" ht="22" customHeight="1">
      <c r="A42" s="16" t="n"/>
      <c r="B42" s="16" t="n"/>
      <c r="C42" s="16" t="n"/>
      <c r="D42" s="16" t="n"/>
      <c r="E42" s="17" t="n"/>
      <c r="F42" s="16" t="n"/>
      <c r="G42" s="16" t="n"/>
      <c r="H42" s="16" t="n"/>
      <c r="I42" s="17" t="n"/>
      <c r="J42" s="16" t="n"/>
      <c r="K42" s="17" t="n"/>
      <c r="L42" s="18" t="n"/>
      <c r="M42" s="16" t="n"/>
      <c r="N42" s="9">
        <f>IF(OR($A42="",$E42=""),"",IFERROR(IF(AND(OR($H42=Assumptions!$C$11,$H42=Assumptions!$C$12,$H42=Assumptions!$C$13),$I42&lt;&gt;""),MAX(0,$I42-$E42),MAX(0,TODAY()-$E42)),""))</f>
        <v/>
      </c>
      <c r="O42" s="10">
        <f>IF($A42="","",IF(OR($B42="",$C42="",$D42="",$E42="",$F42="",$G42="",$H42="",$J42="",$M42=""),"Check missing fields",IF(AND(OR($H42=Assumptions!$C$11,$H42=Assumptions!$C$12,$H42=Assumptions!$C$13),$I42=""),"Check decision date",IF(IFERROR(VLOOKUP($D42,Assumptions!$I$10:$K$15,2,FALSE),"")&lt;&gt;$C42,"Check property / unit",IF(AND(OR($J42=Assumptions!$D$11,$J42=Assumptions!$D$12),$L42=""),"Check offer amount",IF(AND($J42=Assumptions!$D$11,$K42=""),"Check offer expiration",IF(AND($H42=Assumptions!$C$10,$N42&gt;Assumptions!$B$4),"Review open application",IF(AND($J42=Assumptions!$D$11,$K42&lt;&gt;"",$K42&lt;TODAY()),"Review expired offer",IF(AND($J42=Assumptions!$D$11,$K42&lt;&gt;"",$K42-TODAY()&lt;=Assumptions!$B$5,$K42&gt;=TODAY()),"Review offer timing","")))))))))</f>
        <v/>
      </c>
      <c r="P42" s="19" t="n"/>
    </row>
    <row r="43" ht="22" customHeight="1">
      <c r="A43" s="16" t="n"/>
      <c r="B43" s="16" t="n"/>
      <c r="C43" s="16" t="n"/>
      <c r="D43" s="16" t="n"/>
      <c r="E43" s="17" t="n"/>
      <c r="F43" s="16" t="n"/>
      <c r="G43" s="16" t="n"/>
      <c r="H43" s="16" t="n"/>
      <c r="I43" s="17" t="n"/>
      <c r="J43" s="16" t="n"/>
      <c r="K43" s="17" t="n"/>
      <c r="L43" s="18" t="n"/>
      <c r="M43" s="16" t="n"/>
      <c r="N43" s="6">
        <f>IF(OR($A43="",$E43=""),"",IFERROR(IF(AND(OR($H43=Assumptions!$C$11,$H43=Assumptions!$C$12,$H43=Assumptions!$C$13),$I43&lt;&gt;""),MAX(0,$I43-$E43),MAX(0,TODAY()-$E43)),""))</f>
        <v/>
      </c>
      <c r="O43" s="7">
        <f>IF($A43="","",IF(OR($B43="",$C43="",$D43="",$E43="",$F43="",$G43="",$H43="",$J43="",$M43=""),"Check missing fields",IF(AND(OR($H43=Assumptions!$C$11,$H43=Assumptions!$C$12,$H43=Assumptions!$C$13),$I43=""),"Check decision date",IF(IFERROR(VLOOKUP($D43,Assumptions!$I$10:$K$15,2,FALSE),"")&lt;&gt;$C43,"Check property / unit",IF(AND(OR($J43=Assumptions!$D$11,$J43=Assumptions!$D$12),$L43=""),"Check offer amount",IF(AND($J43=Assumptions!$D$11,$K43=""),"Check offer expiration",IF(AND($H43=Assumptions!$C$10,$N43&gt;Assumptions!$B$4),"Review open application",IF(AND($J43=Assumptions!$D$11,$K43&lt;&gt;"",$K43&lt;TODAY()),"Review expired offer",IF(AND($J43=Assumptions!$D$11,$K43&lt;&gt;"",$K43-TODAY()&lt;=Assumptions!$B$5,$K43&gt;=TODAY()),"Review offer timing","")))))))))</f>
        <v/>
      </c>
      <c r="P43" s="19" t="n"/>
    </row>
    <row r="44" ht="22" customHeight="1">
      <c r="A44" s="16" t="n"/>
      <c r="B44" s="16" t="n"/>
      <c r="C44" s="16" t="n"/>
      <c r="D44" s="16" t="n"/>
      <c r="E44" s="17" t="n"/>
      <c r="F44" s="16" t="n"/>
      <c r="G44" s="16" t="n"/>
      <c r="H44" s="16" t="n"/>
      <c r="I44" s="17" t="n"/>
      <c r="J44" s="16" t="n"/>
      <c r="K44" s="17" t="n"/>
      <c r="L44" s="18" t="n"/>
      <c r="M44" s="16" t="n"/>
      <c r="N44" s="9">
        <f>IF(OR($A44="",$E44=""),"",IFERROR(IF(AND(OR($H44=Assumptions!$C$11,$H44=Assumptions!$C$12,$H44=Assumptions!$C$13),$I44&lt;&gt;""),MAX(0,$I44-$E44),MAX(0,TODAY()-$E44)),""))</f>
        <v/>
      </c>
      <c r="O44" s="10">
        <f>IF($A44="","",IF(OR($B44="",$C44="",$D44="",$E44="",$F44="",$G44="",$H44="",$J44="",$M44=""),"Check missing fields",IF(AND(OR($H44=Assumptions!$C$11,$H44=Assumptions!$C$12,$H44=Assumptions!$C$13),$I44=""),"Check decision date",IF(IFERROR(VLOOKUP($D44,Assumptions!$I$10:$K$15,2,FALSE),"")&lt;&gt;$C44,"Check property / unit",IF(AND(OR($J44=Assumptions!$D$11,$J44=Assumptions!$D$12),$L44=""),"Check offer amount",IF(AND($J44=Assumptions!$D$11,$K44=""),"Check offer expiration",IF(AND($H44=Assumptions!$C$10,$N44&gt;Assumptions!$B$4),"Review open application",IF(AND($J44=Assumptions!$D$11,$K44&lt;&gt;"",$K44&lt;TODAY()),"Review expired offer",IF(AND($J44=Assumptions!$D$11,$K44&lt;&gt;"",$K44-TODAY()&lt;=Assumptions!$B$5,$K44&gt;=TODAY()),"Review offer timing","")))))))))</f>
        <v/>
      </c>
      <c r="P44" s="19" t="n"/>
    </row>
    <row r="45" ht="22" customHeight="1">
      <c r="A45" s="16" t="n"/>
      <c r="B45" s="16" t="n"/>
      <c r="C45" s="16" t="n"/>
      <c r="D45" s="16" t="n"/>
      <c r="E45" s="17" t="n"/>
      <c r="F45" s="16" t="n"/>
      <c r="G45" s="16" t="n"/>
      <c r="H45" s="16" t="n"/>
      <c r="I45" s="17" t="n"/>
      <c r="J45" s="16" t="n"/>
      <c r="K45" s="17" t="n"/>
      <c r="L45" s="18" t="n"/>
      <c r="M45" s="16" t="n"/>
      <c r="N45" s="6">
        <f>IF(OR($A45="",$E45=""),"",IFERROR(IF(AND(OR($H45=Assumptions!$C$11,$H45=Assumptions!$C$12,$H45=Assumptions!$C$13),$I45&lt;&gt;""),MAX(0,$I45-$E45),MAX(0,TODAY()-$E45)),""))</f>
        <v/>
      </c>
      <c r="O45" s="7">
        <f>IF($A45="","",IF(OR($B45="",$C45="",$D45="",$E45="",$F45="",$G45="",$H45="",$J45="",$M45=""),"Check missing fields",IF(AND(OR($H45=Assumptions!$C$11,$H45=Assumptions!$C$12,$H45=Assumptions!$C$13),$I45=""),"Check decision date",IF(IFERROR(VLOOKUP($D45,Assumptions!$I$10:$K$15,2,FALSE),"")&lt;&gt;$C45,"Check property / unit",IF(AND(OR($J45=Assumptions!$D$11,$J45=Assumptions!$D$12),$L45=""),"Check offer amount",IF(AND($J45=Assumptions!$D$11,$K45=""),"Check offer expiration",IF(AND($H45=Assumptions!$C$10,$N45&gt;Assumptions!$B$4),"Review open application",IF(AND($J45=Assumptions!$D$11,$K45&lt;&gt;"",$K45&lt;TODAY()),"Review expired offer",IF(AND($J45=Assumptions!$D$11,$K45&lt;&gt;"",$K45-TODAY()&lt;=Assumptions!$B$5,$K45&gt;=TODAY()),"Review offer timing","")))))))))</f>
        <v/>
      </c>
      <c r="P45" s="19" t="n"/>
    </row>
    <row r="46" ht="22" customHeight="1">
      <c r="A46" s="16" t="n"/>
      <c r="B46" s="16" t="n"/>
      <c r="C46" s="16" t="n"/>
      <c r="D46" s="16" t="n"/>
      <c r="E46" s="17" t="n"/>
      <c r="F46" s="16" t="n"/>
      <c r="G46" s="16" t="n"/>
      <c r="H46" s="16" t="n"/>
      <c r="I46" s="17" t="n"/>
      <c r="J46" s="16" t="n"/>
      <c r="K46" s="17" t="n"/>
      <c r="L46" s="18" t="n"/>
      <c r="M46" s="16" t="n"/>
      <c r="N46" s="9">
        <f>IF(OR($A46="",$E46=""),"",IFERROR(IF(AND(OR($H46=Assumptions!$C$11,$H46=Assumptions!$C$12,$H46=Assumptions!$C$13),$I46&lt;&gt;""),MAX(0,$I46-$E46),MAX(0,TODAY()-$E46)),""))</f>
        <v/>
      </c>
      <c r="O46" s="10">
        <f>IF($A46="","",IF(OR($B46="",$C46="",$D46="",$E46="",$F46="",$G46="",$H46="",$J46="",$M46=""),"Check missing fields",IF(AND(OR($H46=Assumptions!$C$11,$H46=Assumptions!$C$12,$H46=Assumptions!$C$13),$I46=""),"Check decision date",IF(IFERROR(VLOOKUP($D46,Assumptions!$I$10:$K$15,2,FALSE),"")&lt;&gt;$C46,"Check property / unit",IF(AND(OR($J46=Assumptions!$D$11,$J46=Assumptions!$D$12),$L46=""),"Check offer amount",IF(AND($J46=Assumptions!$D$11,$K46=""),"Check offer expiration",IF(AND($H46=Assumptions!$C$10,$N46&gt;Assumptions!$B$4),"Review open application",IF(AND($J46=Assumptions!$D$11,$K46&lt;&gt;"",$K46&lt;TODAY()),"Review expired offer",IF(AND($J46=Assumptions!$D$11,$K46&lt;&gt;"",$K46-TODAY()&lt;=Assumptions!$B$5,$K46&gt;=TODAY()),"Review offer timing","")))))))))</f>
        <v/>
      </c>
      <c r="P46" s="19" t="n"/>
    </row>
    <row r="47" ht="22" customHeight="1">
      <c r="A47" s="16" t="n"/>
      <c r="B47" s="16" t="n"/>
      <c r="C47" s="16" t="n"/>
      <c r="D47" s="16" t="n"/>
      <c r="E47" s="17" t="n"/>
      <c r="F47" s="16" t="n"/>
      <c r="G47" s="16" t="n"/>
      <c r="H47" s="16" t="n"/>
      <c r="I47" s="17" t="n"/>
      <c r="J47" s="16" t="n"/>
      <c r="K47" s="17" t="n"/>
      <c r="L47" s="18" t="n"/>
      <c r="M47" s="16" t="n"/>
      <c r="N47" s="6">
        <f>IF(OR($A47="",$E47=""),"",IFERROR(IF(AND(OR($H47=Assumptions!$C$11,$H47=Assumptions!$C$12,$H47=Assumptions!$C$13),$I47&lt;&gt;""),MAX(0,$I47-$E47),MAX(0,TODAY()-$E47)),""))</f>
        <v/>
      </c>
      <c r="O47" s="7">
        <f>IF($A47="","",IF(OR($B47="",$C47="",$D47="",$E47="",$F47="",$G47="",$H47="",$J47="",$M47=""),"Check missing fields",IF(AND(OR($H47=Assumptions!$C$11,$H47=Assumptions!$C$12,$H47=Assumptions!$C$13),$I47=""),"Check decision date",IF(IFERROR(VLOOKUP($D47,Assumptions!$I$10:$K$15,2,FALSE),"")&lt;&gt;$C47,"Check property / unit",IF(AND(OR($J47=Assumptions!$D$11,$J47=Assumptions!$D$12),$L47=""),"Check offer amount",IF(AND($J47=Assumptions!$D$11,$K47=""),"Check offer expiration",IF(AND($H47=Assumptions!$C$10,$N47&gt;Assumptions!$B$4),"Review open application",IF(AND($J47=Assumptions!$D$11,$K47&lt;&gt;"",$K47&lt;TODAY()),"Review expired offer",IF(AND($J47=Assumptions!$D$11,$K47&lt;&gt;"",$K47-TODAY()&lt;=Assumptions!$B$5,$K47&gt;=TODAY()),"Review offer timing","")))))))))</f>
        <v/>
      </c>
      <c r="P47" s="19" t="n"/>
    </row>
    <row r="48" ht="22" customHeight="1">
      <c r="A48" s="16" t="n"/>
      <c r="B48" s="16" t="n"/>
      <c r="C48" s="16" t="n"/>
      <c r="D48" s="16" t="n"/>
      <c r="E48" s="17" t="n"/>
      <c r="F48" s="16" t="n"/>
      <c r="G48" s="16" t="n"/>
      <c r="H48" s="16" t="n"/>
      <c r="I48" s="17" t="n"/>
      <c r="J48" s="16" t="n"/>
      <c r="K48" s="17" t="n"/>
      <c r="L48" s="18" t="n"/>
      <c r="M48" s="16" t="n"/>
      <c r="N48" s="9">
        <f>IF(OR($A48="",$E48=""),"",IFERROR(IF(AND(OR($H48=Assumptions!$C$11,$H48=Assumptions!$C$12,$H48=Assumptions!$C$13),$I48&lt;&gt;""),MAX(0,$I48-$E48),MAX(0,TODAY()-$E48)),""))</f>
        <v/>
      </c>
      <c r="O48" s="10">
        <f>IF($A48="","",IF(OR($B48="",$C48="",$D48="",$E48="",$F48="",$G48="",$H48="",$J48="",$M48=""),"Check missing fields",IF(AND(OR($H48=Assumptions!$C$11,$H48=Assumptions!$C$12,$H48=Assumptions!$C$13),$I48=""),"Check decision date",IF(IFERROR(VLOOKUP($D48,Assumptions!$I$10:$K$15,2,FALSE),"")&lt;&gt;$C48,"Check property / unit",IF(AND(OR($J48=Assumptions!$D$11,$J48=Assumptions!$D$12),$L48=""),"Check offer amount",IF(AND($J48=Assumptions!$D$11,$K48=""),"Check offer expiration",IF(AND($H48=Assumptions!$C$10,$N48&gt;Assumptions!$B$4),"Review open application",IF(AND($J48=Assumptions!$D$11,$K48&lt;&gt;"",$K48&lt;TODAY()),"Review expired offer",IF(AND($J48=Assumptions!$D$11,$K48&lt;&gt;"",$K48-TODAY()&lt;=Assumptions!$B$5,$K48&gt;=TODAY()),"Review offer timing","")))))))))</f>
        <v/>
      </c>
      <c r="P48" s="19" t="n"/>
    </row>
    <row r="49" ht="22" customHeight="1">
      <c r="A49" s="16" t="n"/>
      <c r="B49" s="16" t="n"/>
      <c r="C49" s="16" t="n"/>
      <c r="D49" s="16" t="n"/>
      <c r="E49" s="17" t="n"/>
      <c r="F49" s="16" t="n"/>
      <c r="G49" s="16" t="n"/>
      <c r="H49" s="16" t="n"/>
      <c r="I49" s="17" t="n"/>
      <c r="J49" s="16" t="n"/>
      <c r="K49" s="17" t="n"/>
      <c r="L49" s="18" t="n"/>
      <c r="M49" s="16" t="n"/>
      <c r="N49" s="6">
        <f>IF(OR($A49="",$E49=""),"",IFERROR(IF(AND(OR($H49=Assumptions!$C$11,$H49=Assumptions!$C$12,$H49=Assumptions!$C$13),$I49&lt;&gt;""),MAX(0,$I49-$E49),MAX(0,TODAY()-$E49)),""))</f>
        <v/>
      </c>
      <c r="O49" s="7">
        <f>IF($A49="","",IF(OR($B49="",$C49="",$D49="",$E49="",$F49="",$G49="",$H49="",$J49="",$M49=""),"Check missing fields",IF(AND(OR($H49=Assumptions!$C$11,$H49=Assumptions!$C$12,$H49=Assumptions!$C$13),$I49=""),"Check decision date",IF(IFERROR(VLOOKUP($D49,Assumptions!$I$10:$K$15,2,FALSE),"")&lt;&gt;$C49,"Check property / unit",IF(AND(OR($J49=Assumptions!$D$11,$J49=Assumptions!$D$12),$L49=""),"Check offer amount",IF(AND($J49=Assumptions!$D$11,$K49=""),"Check offer expiration",IF(AND($H49=Assumptions!$C$10,$N49&gt;Assumptions!$B$4),"Review open application",IF(AND($J49=Assumptions!$D$11,$K49&lt;&gt;"",$K49&lt;TODAY()),"Review expired offer",IF(AND($J49=Assumptions!$D$11,$K49&lt;&gt;"",$K49-TODAY()&lt;=Assumptions!$B$5,$K49&gt;=TODAY()),"Review offer timing","")))))))))</f>
        <v/>
      </c>
      <c r="P49" s="19" t="n"/>
    </row>
    <row r="50" ht="22" customHeight="1">
      <c r="A50" s="16" t="n"/>
      <c r="B50" s="16" t="n"/>
      <c r="C50" s="16" t="n"/>
      <c r="D50" s="16" t="n"/>
      <c r="E50" s="17" t="n"/>
      <c r="F50" s="16" t="n"/>
      <c r="G50" s="16" t="n"/>
      <c r="H50" s="16" t="n"/>
      <c r="I50" s="17" t="n"/>
      <c r="J50" s="16" t="n"/>
      <c r="K50" s="17" t="n"/>
      <c r="L50" s="18" t="n"/>
      <c r="M50" s="16" t="n"/>
      <c r="N50" s="9">
        <f>IF(OR($A50="",$E50=""),"",IFERROR(IF(AND(OR($H50=Assumptions!$C$11,$H50=Assumptions!$C$12,$H50=Assumptions!$C$13),$I50&lt;&gt;""),MAX(0,$I50-$E50),MAX(0,TODAY()-$E50)),""))</f>
        <v/>
      </c>
      <c r="O50" s="10">
        <f>IF($A50="","",IF(OR($B50="",$C50="",$D50="",$E50="",$F50="",$G50="",$H50="",$J50="",$M50=""),"Check missing fields",IF(AND(OR($H50=Assumptions!$C$11,$H50=Assumptions!$C$12,$H50=Assumptions!$C$13),$I50=""),"Check decision date",IF(IFERROR(VLOOKUP($D50,Assumptions!$I$10:$K$15,2,FALSE),"")&lt;&gt;$C50,"Check property / unit",IF(AND(OR($J50=Assumptions!$D$11,$J50=Assumptions!$D$12),$L50=""),"Check offer amount",IF(AND($J50=Assumptions!$D$11,$K50=""),"Check offer expiration",IF(AND($H50=Assumptions!$C$10,$N50&gt;Assumptions!$B$4),"Review open application",IF(AND($J50=Assumptions!$D$11,$K50&lt;&gt;"",$K50&lt;TODAY()),"Review expired offer",IF(AND($J50=Assumptions!$D$11,$K50&lt;&gt;"",$K50-TODAY()&lt;=Assumptions!$B$5,$K50&gt;=TODAY()),"Review offer timing","")))))))))</f>
        <v/>
      </c>
      <c r="P50" s="19" t="n"/>
    </row>
    <row r="51" ht="22" customHeight="1">
      <c r="A51" s="16" t="n"/>
      <c r="B51" s="16" t="n"/>
      <c r="C51" s="16" t="n"/>
      <c r="D51" s="16" t="n"/>
      <c r="E51" s="17" t="n"/>
      <c r="F51" s="16" t="n"/>
      <c r="G51" s="16" t="n"/>
      <c r="H51" s="16" t="n"/>
      <c r="I51" s="17" t="n"/>
      <c r="J51" s="16" t="n"/>
      <c r="K51" s="17" t="n"/>
      <c r="L51" s="18" t="n"/>
      <c r="M51" s="16" t="n"/>
      <c r="N51" s="6">
        <f>IF(OR($A51="",$E51=""),"",IFERROR(IF(AND(OR($H51=Assumptions!$C$11,$H51=Assumptions!$C$12,$H51=Assumptions!$C$13),$I51&lt;&gt;""),MAX(0,$I51-$E51),MAX(0,TODAY()-$E51)),""))</f>
        <v/>
      </c>
      <c r="O51" s="7">
        <f>IF($A51="","",IF(OR($B51="",$C51="",$D51="",$E51="",$F51="",$G51="",$H51="",$J51="",$M51=""),"Check missing fields",IF(AND(OR($H51=Assumptions!$C$11,$H51=Assumptions!$C$12,$H51=Assumptions!$C$13),$I51=""),"Check decision date",IF(IFERROR(VLOOKUP($D51,Assumptions!$I$10:$K$15,2,FALSE),"")&lt;&gt;$C51,"Check property / unit",IF(AND(OR($J51=Assumptions!$D$11,$J51=Assumptions!$D$12),$L51=""),"Check offer amount",IF(AND($J51=Assumptions!$D$11,$K51=""),"Check offer expiration",IF(AND($H51=Assumptions!$C$10,$N51&gt;Assumptions!$B$4),"Review open application",IF(AND($J51=Assumptions!$D$11,$K51&lt;&gt;"",$K51&lt;TODAY()),"Review expired offer",IF(AND($J51=Assumptions!$D$11,$K51&lt;&gt;"",$K51-TODAY()&lt;=Assumptions!$B$5,$K51&gt;=TODAY()),"Review offer timing","")))))))))</f>
        <v/>
      </c>
      <c r="P51" s="19" t="n"/>
    </row>
    <row r="52" ht="22" customHeight="1">
      <c r="A52" s="16" t="n"/>
      <c r="B52" s="16" t="n"/>
      <c r="C52" s="16" t="n"/>
      <c r="D52" s="16" t="n"/>
      <c r="E52" s="17" t="n"/>
      <c r="F52" s="16" t="n"/>
      <c r="G52" s="16" t="n"/>
      <c r="H52" s="16" t="n"/>
      <c r="I52" s="17" t="n"/>
      <c r="J52" s="16" t="n"/>
      <c r="K52" s="17" t="n"/>
      <c r="L52" s="18" t="n"/>
      <c r="M52" s="16" t="n"/>
      <c r="N52" s="9">
        <f>IF(OR($A52="",$E52=""),"",IFERROR(IF(AND(OR($H52=Assumptions!$C$11,$H52=Assumptions!$C$12,$H52=Assumptions!$C$13),$I52&lt;&gt;""),MAX(0,$I52-$E52),MAX(0,TODAY()-$E52)),""))</f>
        <v/>
      </c>
      <c r="O52" s="10">
        <f>IF($A52="","",IF(OR($B52="",$C52="",$D52="",$E52="",$F52="",$G52="",$H52="",$J52="",$M52=""),"Check missing fields",IF(AND(OR($H52=Assumptions!$C$11,$H52=Assumptions!$C$12,$H52=Assumptions!$C$13),$I52=""),"Check decision date",IF(IFERROR(VLOOKUP($D52,Assumptions!$I$10:$K$15,2,FALSE),"")&lt;&gt;$C52,"Check property / unit",IF(AND(OR($J52=Assumptions!$D$11,$J52=Assumptions!$D$12),$L52=""),"Check offer amount",IF(AND($J52=Assumptions!$D$11,$K52=""),"Check offer expiration",IF(AND($H52=Assumptions!$C$10,$N52&gt;Assumptions!$B$4),"Review open application",IF(AND($J52=Assumptions!$D$11,$K52&lt;&gt;"",$K52&lt;TODAY()),"Review expired offer",IF(AND($J52=Assumptions!$D$11,$K52&lt;&gt;"",$K52-TODAY()&lt;=Assumptions!$B$5,$K52&gt;=TODAY()),"Review offer timing","")))))))))</f>
        <v/>
      </c>
      <c r="P52" s="19" t="n"/>
    </row>
    <row r="53" ht="22" customHeight="1">
      <c r="A53" s="16" t="n"/>
      <c r="B53" s="16" t="n"/>
      <c r="C53" s="16" t="n"/>
      <c r="D53" s="16" t="n"/>
      <c r="E53" s="17" t="n"/>
      <c r="F53" s="16" t="n"/>
      <c r="G53" s="16" t="n"/>
      <c r="H53" s="16" t="n"/>
      <c r="I53" s="17" t="n"/>
      <c r="J53" s="16" t="n"/>
      <c r="K53" s="17" t="n"/>
      <c r="L53" s="18" t="n"/>
      <c r="M53" s="16" t="n"/>
      <c r="N53" s="6">
        <f>IF(OR($A53="",$E53=""),"",IFERROR(IF(AND(OR($H53=Assumptions!$C$11,$H53=Assumptions!$C$12,$H53=Assumptions!$C$13),$I53&lt;&gt;""),MAX(0,$I53-$E53),MAX(0,TODAY()-$E53)),""))</f>
        <v/>
      </c>
      <c r="O53" s="7">
        <f>IF($A53="","",IF(OR($B53="",$C53="",$D53="",$E53="",$F53="",$G53="",$H53="",$J53="",$M53=""),"Check missing fields",IF(AND(OR($H53=Assumptions!$C$11,$H53=Assumptions!$C$12,$H53=Assumptions!$C$13),$I53=""),"Check decision date",IF(IFERROR(VLOOKUP($D53,Assumptions!$I$10:$K$15,2,FALSE),"")&lt;&gt;$C53,"Check property / unit",IF(AND(OR($J53=Assumptions!$D$11,$J53=Assumptions!$D$12),$L53=""),"Check offer amount",IF(AND($J53=Assumptions!$D$11,$K53=""),"Check offer expiration",IF(AND($H53=Assumptions!$C$10,$N53&gt;Assumptions!$B$4),"Review open application",IF(AND($J53=Assumptions!$D$11,$K53&lt;&gt;"",$K53&lt;TODAY()),"Review expired offer",IF(AND($J53=Assumptions!$D$11,$K53&lt;&gt;"",$K53-TODAY()&lt;=Assumptions!$B$5,$K53&gt;=TODAY()),"Review offer timing","")))))))))</f>
        <v/>
      </c>
      <c r="P53" s="19" t="n"/>
    </row>
    <row r="54" ht="22" customHeight="1">
      <c r="A54" s="16" t="n"/>
      <c r="B54" s="16" t="n"/>
      <c r="C54" s="16" t="n"/>
      <c r="D54" s="16" t="n"/>
      <c r="E54" s="17" t="n"/>
      <c r="F54" s="16" t="n"/>
      <c r="G54" s="16" t="n"/>
      <c r="H54" s="16" t="n"/>
      <c r="I54" s="17" t="n"/>
      <c r="J54" s="16" t="n"/>
      <c r="K54" s="17" t="n"/>
      <c r="L54" s="18" t="n"/>
      <c r="M54" s="16" t="n"/>
      <c r="N54" s="9">
        <f>IF(OR($A54="",$E54=""),"",IFERROR(IF(AND(OR($H54=Assumptions!$C$11,$H54=Assumptions!$C$12,$H54=Assumptions!$C$13),$I54&lt;&gt;""),MAX(0,$I54-$E54),MAX(0,TODAY()-$E54)),""))</f>
        <v/>
      </c>
      <c r="O54" s="10">
        <f>IF($A54="","",IF(OR($B54="",$C54="",$D54="",$E54="",$F54="",$G54="",$H54="",$J54="",$M54=""),"Check missing fields",IF(AND(OR($H54=Assumptions!$C$11,$H54=Assumptions!$C$12,$H54=Assumptions!$C$13),$I54=""),"Check decision date",IF(IFERROR(VLOOKUP($D54,Assumptions!$I$10:$K$15,2,FALSE),"")&lt;&gt;$C54,"Check property / unit",IF(AND(OR($J54=Assumptions!$D$11,$J54=Assumptions!$D$12),$L54=""),"Check offer amount",IF(AND($J54=Assumptions!$D$11,$K54=""),"Check offer expiration",IF(AND($H54=Assumptions!$C$10,$N54&gt;Assumptions!$B$4),"Review open application",IF(AND($J54=Assumptions!$D$11,$K54&lt;&gt;"",$K54&lt;TODAY()),"Review expired offer",IF(AND($J54=Assumptions!$D$11,$K54&lt;&gt;"",$K54-TODAY()&lt;=Assumptions!$B$5,$K54&gt;=TODAY()),"Review offer timing","")))))))))</f>
        <v/>
      </c>
      <c r="P54" s="19" t="n"/>
    </row>
    <row r="55" ht="22" customHeight="1">
      <c r="A55" s="16" t="n"/>
      <c r="B55" s="16" t="n"/>
      <c r="C55" s="16" t="n"/>
      <c r="D55" s="16" t="n"/>
      <c r="E55" s="17" t="n"/>
      <c r="F55" s="16" t="n"/>
      <c r="G55" s="16" t="n"/>
      <c r="H55" s="16" t="n"/>
      <c r="I55" s="17" t="n"/>
      <c r="J55" s="16" t="n"/>
      <c r="K55" s="17" t="n"/>
      <c r="L55" s="18" t="n"/>
      <c r="M55" s="16" t="n"/>
      <c r="N55" s="6">
        <f>IF(OR($A55="",$E55=""),"",IFERROR(IF(AND(OR($H55=Assumptions!$C$11,$H55=Assumptions!$C$12,$H55=Assumptions!$C$13),$I55&lt;&gt;""),MAX(0,$I55-$E55),MAX(0,TODAY()-$E55)),""))</f>
        <v/>
      </c>
      <c r="O55" s="7">
        <f>IF($A55="","",IF(OR($B55="",$C55="",$D55="",$E55="",$F55="",$G55="",$H55="",$J55="",$M55=""),"Check missing fields",IF(AND(OR($H55=Assumptions!$C$11,$H55=Assumptions!$C$12,$H55=Assumptions!$C$13),$I55=""),"Check decision date",IF(IFERROR(VLOOKUP($D55,Assumptions!$I$10:$K$15,2,FALSE),"")&lt;&gt;$C55,"Check property / unit",IF(AND(OR($J55=Assumptions!$D$11,$J55=Assumptions!$D$12),$L55=""),"Check offer amount",IF(AND($J55=Assumptions!$D$11,$K55=""),"Check offer expiration",IF(AND($H55=Assumptions!$C$10,$N55&gt;Assumptions!$B$4),"Review open application",IF(AND($J55=Assumptions!$D$11,$K55&lt;&gt;"",$K55&lt;TODAY()),"Review expired offer",IF(AND($J55=Assumptions!$D$11,$K55&lt;&gt;"",$K55-TODAY()&lt;=Assumptions!$B$5,$K55&gt;=TODAY()),"Review offer timing","")))))))))</f>
        <v/>
      </c>
      <c r="P55" s="19" t="n"/>
    </row>
    <row r="56" ht="22" customHeight="1">
      <c r="A56" s="16" t="n"/>
      <c r="B56" s="16" t="n"/>
      <c r="C56" s="16" t="n"/>
      <c r="D56" s="16" t="n"/>
      <c r="E56" s="17" t="n"/>
      <c r="F56" s="16" t="n"/>
      <c r="G56" s="16" t="n"/>
      <c r="H56" s="16" t="n"/>
      <c r="I56" s="17" t="n"/>
      <c r="J56" s="16" t="n"/>
      <c r="K56" s="17" t="n"/>
      <c r="L56" s="18" t="n"/>
      <c r="M56" s="16" t="n"/>
      <c r="N56" s="9">
        <f>IF(OR($A56="",$E56=""),"",IFERROR(IF(AND(OR($H56=Assumptions!$C$11,$H56=Assumptions!$C$12,$H56=Assumptions!$C$13),$I56&lt;&gt;""),MAX(0,$I56-$E56),MAX(0,TODAY()-$E56)),""))</f>
        <v/>
      </c>
      <c r="O56" s="10">
        <f>IF($A56="","",IF(OR($B56="",$C56="",$D56="",$E56="",$F56="",$G56="",$H56="",$J56="",$M56=""),"Check missing fields",IF(AND(OR($H56=Assumptions!$C$11,$H56=Assumptions!$C$12,$H56=Assumptions!$C$13),$I56=""),"Check decision date",IF(IFERROR(VLOOKUP($D56,Assumptions!$I$10:$K$15,2,FALSE),"")&lt;&gt;$C56,"Check property / unit",IF(AND(OR($J56=Assumptions!$D$11,$J56=Assumptions!$D$12),$L56=""),"Check offer amount",IF(AND($J56=Assumptions!$D$11,$K56=""),"Check offer expiration",IF(AND($H56=Assumptions!$C$10,$N56&gt;Assumptions!$B$4),"Review open application",IF(AND($J56=Assumptions!$D$11,$K56&lt;&gt;"",$K56&lt;TODAY()),"Review expired offer",IF(AND($J56=Assumptions!$D$11,$K56&lt;&gt;"",$K56-TODAY()&lt;=Assumptions!$B$5,$K56&gt;=TODAY()),"Review offer timing","")))))))))</f>
        <v/>
      </c>
      <c r="P56" s="19" t="n"/>
    </row>
    <row r="57" ht="22" customHeight="1">
      <c r="A57" s="16" t="n"/>
      <c r="B57" s="16" t="n"/>
      <c r="C57" s="16" t="n"/>
      <c r="D57" s="16" t="n"/>
      <c r="E57" s="17" t="n"/>
      <c r="F57" s="16" t="n"/>
      <c r="G57" s="16" t="n"/>
      <c r="H57" s="16" t="n"/>
      <c r="I57" s="17" t="n"/>
      <c r="J57" s="16" t="n"/>
      <c r="K57" s="17" t="n"/>
      <c r="L57" s="18" t="n"/>
      <c r="M57" s="16" t="n"/>
      <c r="N57" s="6">
        <f>IF(OR($A57="",$E57=""),"",IFERROR(IF(AND(OR($H57=Assumptions!$C$11,$H57=Assumptions!$C$12,$H57=Assumptions!$C$13),$I57&lt;&gt;""),MAX(0,$I57-$E57),MAX(0,TODAY()-$E57)),""))</f>
        <v/>
      </c>
      <c r="O57" s="7">
        <f>IF($A57="","",IF(OR($B57="",$C57="",$D57="",$E57="",$F57="",$G57="",$H57="",$J57="",$M57=""),"Check missing fields",IF(AND(OR($H57=Assumptions!$C$11,$H57=Assumptions!$C$12,$H57=Assumptions!$C$13),$I57=""),"Check decision date",IF(IFERROR(VLOOKUP($D57,Assumptions!$I$10:$K$15,2,FALSE),"")&lt;&gt;$C57,"Check property / unit",IF(AND(OR($J57=Assumptions!$D$11,$J57=Assumptions!$D$12),$L57=""),"Check offer amount",IF(AND($J57=Assumptions!$D$11,$K57=""),"Check offer expiration",IF(AND($H57=Assumptions!$C$10,$N57&gt;Assumptions!$B$4),"Review open application",IF(AND($J57=Assumptions!$D$11,$K57&lt;&gt;"",$K57&lt;TODAY()),"Review expired offer",IF(AND($J57=Assumptions!$D$11,$K57&lt;&gt;"",$K57-TODAY()&lt;=Assumptions!$B$5,$K57&gt;=TODAY()),"Review offer timing","")))))))))</f>
        <v/>
      </c>
      <c r="P57" s="19" t="n"/>
    </row>
    <row r="58" ht="22" customHeight="1">
      <c r="A58" s="16" t="n"/>
      <c r="B58" s="16" t="n"/>
      <c r="C58" s="16" t="n"/>
      <c r="D58" s="16" t="n"/>
      <c r="E58" s="17" t="n"/>
      <c r="F58" s="16" t="n"/>
      <c r="G58" s="16" t="n"/>
      <c r="H58" s="16" t="n"/>
      <c r="I58" s="17" t="n"/>
      <c r="J58" s="16" t="n"/>
      <c r="K58" s="17" t="n"/>
      <c r="L58" s="18" t="n"/>
      <c r="M58" s="16" t="n"/>
      <c r="N58" s="9">
        <f>IF(OR($A58="",$E58=""),"",IFERROR(IF(AND(OR($H58=Assumptions!$C$11,$H58=Assumptions!$C$12,$H58=Assumptions!$C$13),$I58&lt;&gt;""),MAX(0,$I58-$E58),MAX(0,TODAY()-$E58)),""))</f>
        <v/>
      </c>
      <c r="O58" s="10">
        <f>IF($A58="","",IF(OR($B58="",$C58="",$D58="",$E58="",$F58="",$G58="",$H58="",$J58="",$M58=""),"Check missing fields",IF(AND(OR($H58=Assumptions!$C$11,$H58=Assumptions!$C$12,$H58=Assumptions!$C$13),$I58=""),"Check decision date",IF(IFERROR(VLOOKUP($D58,Assumptions!$I$10:$K$15,2,FALSE),"")&lt;&gt;$C58,"Check property / unit",IF(AND(OR($J58=Assumptions!$D$11,$J58=Assumptions!$D$12),$L58=""),"Check offer amount",IF(AND($J58=Assumptions!$D$11,$K58=""),"Check offer expiration",IF(AND($H58=Assumptions!$C$10,$N58&gt;Assumptions!$B$4),"Review open application",IF(AND($J58=Assumptions!$D$11,$K58&lt;&gt;"",$K58&lt;TODAY()),"Review expired offer",IF(AND($J58=Assumptions!$D$11,$K58&lt;&gt;"",$K58-TODAY()&lt;=Assumptions!$B$5,$K58&gt;=TODAY()),"Review offer timing","")))))))))</f>
        <v/>
      </c>
      <c r="P58" s="19" t="n"/>
    </row>
    <row r="59" ht="22" customHeight="1">
      <c r="A59" s="16" t="n"/>
      <c r="B59" s="16" t="n"/>
      <c r="C59" s="16" t="n"/>
      <c r="D59" s="16" t="n"/>
      <c r="E59" s="17" t="n"/>
      <c r="F59" s="16" t="n"/>
      <c r="G59" s="16" t="n"/>
      <c r="H59" s="16" t="n"/>
      <c r="I59" s="17" t="n"/>
      <c r="J59" s="16" t="n"/>
      <c r="K59" s="17" t="n"/>
      <c r="L59" s="18" t="n"/>
      <c r="M59" s="16" t="n"/>
      <c r="N59" s="6">
        <f>IF(OR($A59="",$E59=""),"",IFERROR(IF(AND(OR($H59=Assumptions!$C$11,$H59=Assumptions!$C$12,$H59=Assumptions!$C$13),$I59&lt;&gt;""),MAX(0,$I59-$E59),MAX(0,TODAY()-$E59)),""))</f>
        <v/>
      </c>
      <c r="O59" s="7">
        <f>IF($A59="","",IF(OR($B59="",$C59="",$D59="",$E59="",$F59="",$G59="",$H59="",$J59="",$M59=""),"Check missing fields",IF(AND(OR($H59=Assumptions!$C$11,$H59=Assumptions!$C$12,$H59=Assumptions!$C$13),$I59=""),"Check decision date",IF(IFERROR(VLOOKUP($D59,Assumptions!$I$10:$K$15,2,FALSE),"")&lt;&gt;$C59,"Check property / unit",IF(AND(OR($J59=Assumptions!$D$11,$J59=Assumptions!$D$12),$L59=""),"Check offer amount",IF(AND($J59=Assumptions!$D$11,$K59=""),"Check offer expiration",IF(AND($H59=Assumptions!$C$10,$N59&gt;Assumptions!$B$4),"Review open application",IF(AND($J59=Assumptions!$D$11,$K59&lt;&gt;"",$K59&lt;TODAY()),"Review expired offer",IF(AND($J59=Assumptions!$D$11,$K59&lt;&gt;"",$K59-TODAY()&lt;=Assumptions!$B$5,$K59&gt;=TODAY()),"Review offer timing","")))))))))</f>
        <v/>
      </c>
      <c r="P59" s="19" t="n"/>
    </row>
    <row r="60" ht="22" customHeight="1">
      <c r="A60" s="16" t="n"/>
      <c r="B60" s="16" t="n"/>
      <c r="C60" s="16" t="n"/>
      <c r="D60" s="16" t="n"/>
      <c r="E60" s="17" t="n"/>
      <c r="F60" s="16" t="n"/>
      <c r="G60" s="16" t="n"/>
      <c r="H60" s="16" t="n"/>
      <c r="I60" s="17" t="n"/>
      <c r="J60" s="16" t="n"/>
      <c r="K60" s="17" t="n"/>
      <c r="L60" s="18" t="n"/>
      <c r="M60" s="16" t="n"/>
      <c r="N60" s="9">
        <f>IF(OR($A60="",$E60=""),"",IFERROR(IF(AND(OR($H60=Assumptions!$C$11,$H60=Assumptions!$C$12,$H60=Assumptions!$C$13),$I60&lt;&gt;""),MAX(0,$I60-$E60),MAX(0,TODAY()-$E60)),""))</f>
        <v/>
      </c>
      <c r="O60" s="10">
        <f>IF($A60="","",IF(OR($B60="",$C60="",$D60="",$E60="",$F60="",$G60="",$H60="",$J60="",$M60=""),"Check missing fields",IF(AND(OR($H60=Assumptions!$C$11,$H60=Assumptions!$C$12,$H60=Assumptions!$C$13),$I60=""),"Check decision date",IF(IFERROR(VLOOKUP($D60,Assumptions!$I$10:$K$15,2,FALSE),"")&lt;&gt;$C60,"Check property / unit",IF(AND(OR($J60=Assumptions!$D$11,$J60=Assumptions!$D$12),$L60=""),"Check offer amount",IF(AND($J60=Assumptions!$D$11,$K60=""),"Check offer expiration",IF(AND($H60=Assumptions!$C$10,$N60&gt;Assumptions!$B$4),"Review open application",IF(AND($J60=Assumptions!$D$11,$K60&lt;&gt;"",$K60&lt;TODAY()),"Review expired offer",IF(AND($J60=Assumptions!$D$11,$K60&lt;&gt;"",$K60-TODAY()&lt;=Assumptions!$B$5,$K60&gt;=TODAY()),"Review offer timing","")))))))))</f>
        <v/>
      </c>
      <c r="P60" s="19" t="n"/>
    </row>
    <row r="61" ht="22" customHeight="1">
      <c r="A61" s="16" t="n"/>
      <c r="B61" s="16" t="n"/>
      <c r="C61" s="16" t="n"/>
      <c r="D61" s="16" t="n"/>
      <c r="E61" s="17" t="n"/>
      <c r="F61" s="16" t="n"/>
      <c r="G61" s="16" t="n"/>
      <c r="H61" s="16" t="n"/>
      <c r="I61" s="17" t="n"/>
      <c r="J61" s="16" t="n"/>
      <c r="K61" s="17" t="n"/>
      <c r="L61" s="18" t="n"/>
      <c r="M61" s="16" t="n"/>
      <c r="N61" s="6">
        <f>IF(OR($A61="",$E61=""),"",IFERROR(IF(AND(OR($H61=Assumptions!$C$11,$H61=Assumptions!$C$12,$H61=Assumptions!$C$13),$I61&lt;&gt;""),MAX(0,$I61-$E61),MAX(0,TODAY()-$E61)),""))</f>
        <v/>
      </c>
      <c r="O61" s="7">
        <f>IF($A61="","",IF(OR($B61="",$C61="",$D61="",$E61="",$F61="",$G61="",$H61="",$J61="",$M61=""),"Check missing fields",IF(AND(OR($H61=Assumptions!$C$11,$H61=Assumptions!$C$12,$H61=Assumptions!$C$13),$I61=""),"Check decision date",IF(IFERROR(VLOOKUP($D61,Assumptions!$I$10:$K$15,2,FALSE),"")&lt;&gt;$C61,"Check property / unit",IF(AND(OR($J61=Assumptions!$D$11,$J61=Assumptions!$D$12),$L61=""),"Check offer amount",IF(AND($J61=Assumptions!$D$11,$K61=""),"Check offer expiration",IF(AND($H61=Assumptions!$C$10,$N61&gt;Assumptions!$B$4),"Review open application",IF(AND($J61=Assumptions!$D$11,$K61&lt;&gt;"",$K61&lt;TODAY()),"Review expired offer",IF(AND($J61=Assumptions!$D$11,$K61&lt;&gt;"",$K61-TODAY()&lt;=Assumptions!$B$5,$K61&gt;=TODAY()),"Review offer timing","")))))))))</f>
        <v/>
      </c>
      <c r="P61" s="19" t="n"/>
    </row>
    <row r="62" ht="22" customHeight="1">
      <c r="A62" s="16" t="n"/>
      <c r="B62" s="16" t="n"/>
      <c r="C62" s="16" t="n"/>
      <c r="D62" s="16" t="n"/>
      <c r="E62" s="17" t="n"/>
      <c r="F62" s="16" t="n"/>
      <c r="G62" s="16" t="n"/>
      <c r="H62" s="16" t="n"/>
      <c r="I62" s="17" t="n"/>
      <c r="J62" s="16" t="n"/>
      <c r="K62" s="17" t="n"/>
      <c r="L62" s="18" t="n"/>
      <c r="M62" s="16" t="n"/>
      <c r="N62" s="9">
        <f>IF(OR($A62="",$E62=""),"",IFERROR(IF(AND(OR($H62=Assumptions!$C$11,$H62=Assumptions!$C$12,$H62=Assumptions!$C$13),$I62&lt;&gt;""),MAX(0,$I62-$E62),MAX(0,TODAY()-$E62)),""))</f>
        <v/>
      </c>
      <c r="O62" s="10">
        <f>IF($A62="","",IF(OR($B62="",$C62="",$D62="",$E62="",$F62="",$G62="",$H62="",$J62="",$M62=""),"Check missing fields",IF(AND(OR($H62=Assumptions!$C$11,$H62=Assumptions!$C$12,$H62=Assumptions!$C$13),$I62=""),"Check decision date",IF(IFERROR(VLOOKUP($D62,Assumptions!$I$10:$K$15,2,FALSE),"")&lt;&gt;$C62,"Check property / unit",IF(AND(OR($J62=Assumptions!$D$11,$J62=Assumptions!$D$12),$L62=""),"Check offer amount",IF(AND($J62=Assumptions!$D$11,$K62=""),"Check offer expiration",IF(AND($H62=Assumptions!$C$10,$N62&gt;Assumptions!$B$4),"Review open application",IF(AND($J62=Assumptions!$D$11,$K62&lt;&gt;"",$K62&lt;TODAY()),"Review expired offer",IF(AND($J62=Assumptions!$D$11,$K62&lt;&gt;"",$K62-TODAY()&lt;=Assumptions!$B$5,$K62&gt;=TODAY()),"Review offer timing","")))))))))</f>
        <v/>
      </c>
      <c r="P62" s="19" t="n"/>
    </row>
    <row r="63" ht="22" customHeight="1">
      <c r="A63" s="16" t="n"/>
      <c r="B63" s="16" t="n"/>
      <c r="C63" s="16" t="n"/>
      <c r="D63" s="16" t="n"/>
      <c r="E63" s="17" t="n"/>
      <c r="F63" s="16" t="n"/>
      <c r="G63" s="16" t="n"/>
      <c r="H63" s="16" t="n"/>
      <c r="I63" s="17" t="n"/>
      <c r="J63" s="16" t="n"/>
      <c r="K63" s="17" t="n"/>
      <c r="L63" s="18" t="n"/>
      <c r="M63" s="16" t="n"/>
      <c r="N63" s="6">
        <f>IF(OR($A63="",$E63=""),"",IFERROR(IF(AND(OR($H63=Assumptions!$C$11,$H63=Assumptions!$C$12,$H63=Assumptions!$C$13),$I63&lt;&gt;""),MAX(0,$I63-$E63),MAX(0,TODAY()-$E63)),""))</f>
        <v/>
      </c>
      <c r="O63" s="7">
        <f>IF($A63="","",IF(OR($B63="",$C63="",$D63="",$E63="",$F63="",$G63="",$H63="",$J63="",$M63=""),"Check missing fields",IF(AND(OR($H63=Assumptions!$C$11,$H63=Assumptions!$C$12,$H63=Assumptions!$C$13),$I63=""),"Check decision date",IF(IFERROR(VLOOKUP($D63,Assumptions!$I$10:$K$15,2,FALSE),"")&lt;&gt;$C63,"Check property / unit",IF(AND(OR($J63=Assumptions!$D$11,$J63=Assumptions!$D$12),$L63=""),"Check offer amount",IF(AND($J63=Assumptions!$D$11,$K63=""),"Check offer expiration",IF(AND($H63=Assumptions!$C$10,$N63&gt;Assumptions!$B$4),"Review open application",IF(AND($J63=Assumptions!$D$11,$K63&lt;&gt;"",$K63&lt;TODAY()),"Review expired offer",IF(AND($J63=Assumptions!$D$11,$K63&lt;&gt;"",$K63-TODAY()&lt;=Assumptions!$B$5,$K63&gt;=TODAY()),"Review offer timing","")))))))))</f>
        <v/>
      </c>
      <c r="P63" s="19" t="n"/>
    </row>
    <row r="64" ht="22" customHeight="1">
      <c r="A64" s="16" t="n"/>
      <c r="B64" s="16" t="n"/>
      <c r="C64" s="16" t="n"/>
      <c r="D64" s="16" t="n"/>
      <c r="E64" s="17" t="n"/>
      <c r="F64" s="16" t="n"/>
      <c r="G64" s="16" t="n"/>
      <c r="H64" s="16" t="n"/>
      <c r="I64" s="17" t="n"/>
      <c r="J64" s="16" t="n"/>
      <c r="K64" s="17" t="n"/>
      <c r="L64" s="18" t="n"/>
      <c r="M64" s="16" t="n"/>
      <c r="N64" s="9">
        <f>IF(OR($A64="",$E64=""),"",IFERROR(IF(AND(OR($H64=Assumptions!$C$11,$H64=Assumptions!$C$12,$H64=Assumptions!$C$13),$I64&lt;&gt;""),MAX(0,$I64-$E64),MAX(0,TODAY()-$E64)),""))</f>
        <v/>
      </c>
      <c r="O64" s="10">
        <f>IF($A64="","",IF(OR($B64="",$C64="",$D64="",$E64="",$F64="",$G64="",$H64="",$J64="",$M64=""),"Check missing fields",IF(AND(OR($H64=Assumptions!$C$11,$H64=Assumptions!$C$12,$H64=Assumptions!$C$13),$I64=""),"Check decision date",IF(IFERROR(VLOOKUP($D64,Assumptions!$I$10:$K$15,2,FALSE),"")&lt;&gt;$C64,"Check property / unit",IF(AND(OR($J64=Assumptions!$D$11,$J64=Assumptions!$D$12),$L64=""),"Check offer amount",IF(AND($J64=Assumptions!$D$11,$K64=""),"Check offer expiration",IF(AND($H64=Assumptions!$C$10,$N64&gt;Assumptions!$B$4),"Review open application",IF(AND($J64=Assumptions!$D$11,$K64&lt;&gt;"",$K64&lt;TODAY()),"Review expired offer",IF(AND($J64=Assumptions!$D$11,$K64&lt;&gt;"",$K64-TODAY()&lt;=Assumptions!$B$5,$K64&gt;=TODAY()),"Review offer timing","")))))))))</f>
        <v/>
      </c>
      <c r="P64" s="19" t="n"/>
    </row>
    <row r="65" ht="22" customHeight="1">
      <c r="A65" s="16" t="n"/>
      <c r="B65" s="16" t="n"/>
      <c r="C65" s="16" t="n"/>
      <c r="D65" s="16" t="n"/>
      <c r="E65" s="17" t="n"/>
      <c r="F65" s="16" t="n"/>
      <c r="G65" s="16" t="n"/>
      <c r="H65" s="16" t="n"/>
      <c r="I65" s="17" t="n"/>
      <c r="J65" s="16" t="n"/>
      <c r="K65" s="17" t="n"/>
      <c r="L65" s="18" t="n"/>
      <c r="M65" s="16" t="n"/>
      <c r="N65" s="6">
        <f>IF(OR($A65="",$E65=""),"",IFERROR(IF(AND(OR($H65=Assumptions!$C$11,$H65=Assumptions!$C$12,$H65=Assumptions!$C$13),$I65&lt;&gt;""),MAX(0,$I65-$E65),MAX(0,TODAY()-$E65)),""))</f>
        <v/>
      </c>
      <c r="O65" s="7">
        <f>IF($A65="","",IF(OR($B65="",$C65="",$D65="",$E65="",$F65="",$G65="",$H65="",$J65="",$M65=""),"Check missing fields",IF(AND(OR($H65=Assumptions!$C$11,$H65=Assumptions!$C$12,$H65=Assumptions!$C$13),$I65=""),"Check decision date",IF(IFERROR(VLOOKUP($D65,Assumptions!$I$10:$K$15,2,FALSE),"")&lt;&gt;$C65,"Check property / unit",IF(AND(OR($J65=Assumptions!$D$11,$J65=Assumptions!$D$12),$L65=""),"Check offer amount",IF(AND($J65=Assumptions!$D$11,$K65=""),"Check offer expiration",IF(AND($H65=Assumptions!$C$10,$N65&gt;Assumptions!$B$4),"Review open application",IF(AND($J65=Assumptions!$D$11,$K65&lt;&gt;"",$K65&lt;TODAY()),"Review expired offer",IF(AND($J65=Assumptions!$D$11,$K65&lt;&gt;"",$K65-TODAY()&lt;=Assumptions!$B$5,$K65&gt;=TODAY()),"Review offer timing","")))))))))</f>
        <v/>
      </c>
      <c r="P65" s="19" t="n"/>
    </row>
    <row r="66" ht="22" customHeight="1">
      <c r="A66" s="16" t="n"/>
      <c r="B66" s="16" t="n"/>
      <c r="C66" s="16" t="n"/>
      <c r="D66" s="16" t="n"/>
      <c r="E66" s="17" t="n"/>
      <c r="F66" s="16" t="n"/>
      <c r="G66" s="16" t="n"/>
      <c r="H66" s="16" t="n"/>
      <c r="I66" s="17" t="n"/>
      <c r="J66" s="16" t="n"/>
      <c r="K66" s="17" t="n"/>
      <c r="L66" s="18" t="n"/>
      <c r="M66" s="16" t="n"/>
      <c r="N66" s="9">
        <f>IF(OR($A66="",$E66=""),"",IFERROR(IF(AND(OR($H66=Assumptions!$C$11,$H66=Assumptions!$C$12,$H66=Assumptions!$C$13),$I66&lt;&gt;""),MAX(0,$I66-$E66),MAX(0,TODAY()-$E66)),""))</f>
        <v/>
      </c>
      <c r="O66" s="10">
        <f>IF($A66="","",IF(OR($B66="",$C66="",$D66="",$E66="",$F66="",$G66="",$H66="",$J66="",$M66=""),"Check missing fields",IF(AND(OR($H66=Assumptions!$C$11,$H66=Assumptions!$C$12,$H66=Assumptions!$C$13),$I66=""),"Check decision date",IF(IFERROR(VLOOKUP($D66,Assumptions!$I$10:$K$15,2,FALSE),"")&lt;&gt;$C66,"Check property / unit",IF(AND(OR($J66=Assumptions!$D$11,$J66=Assumptions!$D$12),$L66=""),"Check offer amount",IF(AND($J66=Assumptions!$D$11,$K66=""),"Check offer expiration",IF(AND($H66=Assumptions!$C$10,$N66&gt;Assumptions!$B$4),"Review open application",IF(AND($J66=Assumptions!$D$11,$K66&lt;&gt;"",$K66&lt;TODAY()),"Review expired offer",IF(AND($J66=Assumptions!$D$11,$K66&lt;&gt;"",$K66-TODAY()&lt;=Assumptions!$B$5,$K66&gt;=TODAY()),"Review offer timing","")))))))))</f>
        <v/>
      </c>
      <c r="P66" s="19" t="n"/>
    </row>
    <row r="67" ht="22" customHeight="1">
      <c r="A67" s="16" t="n"/>
      <c r="B67" s="16" t="n"/>
      <c r="C67" s="16" t="n"/>
      <c r="D67" s="16" t="n"/>
      <c r="E67" s="17" t="n"/>
      <c r="F67" s="16" t="n"/>
      <c r="G67" s="16" t="n"/>
      <c r="H67" s="16" t="n"/>
      <c r="I67" s="17" t="n"/>
      <c r="J67" s="16" t="n"/>
      <c r="K67" s="17" t="n"/>
      <c r="L67" s="18" t="n"/>
      <c r="M67" s="16" t="n"/>
      <c r="N67" s="6">
        <f>IF(OR($A67="",$E67=""),"",IFERROR(IF(AND(OR($H67=Assumptions!$C$11,$H67=Assumptions!$C$12,$H67=Assumptions!$C$13),$I67&lt;&gt;""),MAX(0,$I67-$E67),MAX(0,TODAY()-$E67)),""))</f>
        <v/>
      </c>
      <c r="O67" s="7">
        <f>IF($A67="","",IF(OR($B67="",$C67="",$D67="",$E67="",$F67="",$G67="",$H67="",$J67="",$M67=""),"Check missing fields",IF(AND(OR($H67=Assumptions!$C$11,$H67=Assumptions!$C$12,$H67=Assumptions!$C$13),$I67=""),"Check decision date",IF(IFERROR(VLOOKUP($D67,Assumptions!$I$10:$K$15,2,FALSE),"")&lt;&gt;$C67,"Check property / unit",IF(AND(OR($J67=Assumptions!$D$11,$J67=Assumptions!$D$12),$L67=""),"Check offer amount",IF(AND($J67=Assumptions!$D$11,$K67=""),"Check offer expiration",IF(AND($H67=Assumptions!$C$10,$N67&gt;Assumptions!$B$4),"Review open application",IF(AND($J67=Assumptions!$D$11,$K67&lt;&gt;"",$K67&lt;TODAY()),"Review expired offer",IF(AND($J67=Assumptions!$D$11,$K67&lt;&gt;"",$K67-TODAY()&lt;=Assumptions!$B$5,$K67&gt;=TODAY()),"Review offer timing","")))))))))</f>
        <v/>
      </c>
      <c r="P67" s="19" t="n"/>
    </row>
    <row r="68" ht="22" customHeight="1">
      <c r="A68" s="16" t="n"/>
      <c r="B68" s="16" t="n"/>
      <c r="C68" s="16" t="n"/>
      <c r="D68" s="16" t="n"/>
      <c r="E68" s="17" t="n"/>
      <c r="F68" s="16" t="n"/>
      <c r="G68" s="16" t="n"/>
      <c r="H68" s="16" t="n"/>
      <c r="I68" s="17" t="n"/>
      <c r="J68" s="16" t="n"/>
      <c r="K68" s="17" t="n"/>
      <c r="L68" s="18" t="n"/>
      <c r="M68" s="16" t="n"/>
      <c r="N68" s="9">
        <f>IF(OR($A68="",$E68=""),"",IFERROR(IF(AND(OR($H68=Assumptions!$C$11,$H68=Assumptions!$C$12,$H68=Assumptions!$C$13),$I68&lt;&gt;""),MAX(0,$I68-$E68),MAX(0,TODAY()-$E68)),""))</f>
        <v/>
      </c>
      <c r="O68" s="10">
        <f>IF($A68="","",IF(OR($B68="",$C68="",$D68="",$E68="",$F68="",$G68="",$H68="",$J68="",$M68=""),"Check missing fields",IF(AND(OR($H68=Assumptions!$C$11,$H68=Assumptions!$C$12,$H68=Assumptions!$C$13),$I68=""),"Check decision date",IF(IFERROR(VLOOKUP($D68,Assumptions!$I$10:$K$15,2,FALSE),"")&lt;&gt;$C68,"Check property / unit",IF(AND(OR($J68=Assumptions!$D$11,$J68=Assumptions!$D$12),$L68=""),"Check offer amount",IF(AND($J68=Assumptions!$D$11,$K68=""),"Check offer expiration",IF(AND($H68=Assumptions!$C$10,$N68&gt;Assumptions!$B$4),"Review open application",IF(AND($J68=Assumptions!$D$11,$K68&lt;&gt;"",$K68&lt;TODAY()),"Review expired offer",IF(AND($J68=Assumptions!$D$11,$K68&lt;&gt;"",$K68-TODAY()&lt;=Assumptions!$B$5,$K68&gt;=TODAY()),"Review offer timing","")))))))))</f>
        <v/>
      </c>
      <c r="P68" s="19" t="n"/>
    </row>
    <row r="69" ht="22" customHeight="1">
      <c r="A69" s="16" t="n"/>
      <c r="B69" s="16" t="n"/>
      <c r="C69" s="16" t="n"/>
      <c r="D69" s="16" t="n"/>
      <c r="E69" s="17" t="n"/>
      <c r="F69" s="16" t="n"/>
      <c r="G69" s="16" t="n"/>
      <c r="H69" s="16" t="n"/>
      <c r="I69" s="17" t="n"/>
      <c r="J69" s="16" t="n"/>
      <c r="K69" s="17" t="n"/>
      <c r="L69" s="18" t="n"/>
      <c r="M69" s="16" t="n"/>
      <c r="N69" s="6">
        <f>IF(OR($A69="",$E69=""),"",IFERROR(IF(AND(OR($H69=Assumptions!$C$11,$H69=Assumptions!$C$12,$H69=Assumptions!$C$13),$I69&lt;&gt;""),MAX(0,$I69-$E69),MAX(0,TODAY()-$E69)),""))</f>
        <v/>
      </c>
      <c r="O69" s="7">
        <f>IF($A69="","",IF(OR($B69="",$C69="",$D69="",$E69="",$F69="",$G69="",$H69="",$J69="",$M69=""),"Check missing fields",IF(AND(OR($H69=Assumptions!$C$11,$H69=Assumptions!$C$12,$H69=Assumptions!$C$13),$I69=""),"Check decision date",IF(IFERROR(VLOOKUP($D69,Assumptions!$I$10:$K$15,2,FALSE),"")&lt;&gt;$C69,"Check property / unit",IF(AND(OR($J69=Assumptions!$D$11,$J69=Assumptions!$D$12),$L69=""),"Check offer amount",IF(AND($J69=Assumptions!$D$11,$K69=""),"Check offer expiration",IF(AND($H69=Assumptions!$C$10,$N69&gt;Assumptions!$B$4),"Review open application",IF(AND($J69=Assumptions!$D$11,$K69&lt;&gt;"",$K69&lt;TODAY()),"Review expired offer",IF(AND($J69=Assumptions!$D$11,$K69&lt;&gt;"",$K69-TODAY()&lt;=Assumptions!$B$5,$K69&gt;=TODAY()),"Review offer timing","")))))))))</f>
        <v/>
      </c>
      <c r="P69" s="19" t="n"/>
    </row>
    <row r="70" ht="22" customHeight="1">
      <c r="A70" s="16" t="n"/>
      <c r="B70" s="16" t="n"/>
      <c r="C70" s="16" t="n"/>
      <c r="D70" s="16" t="n"/>
      <c r="E70" s="17" t="n"/>
      <c r="F70" s="16" t="n"/>
      <c r="G70" s="16" t="n"/>
      <c r="H70" s="16" t="n"/>
      <c r="I70" s="17" t="n"/>
      <c r="J70" s="16" t="n"/>
      <c r="K70" s="17" t="n"/>
      <c r="L70" s="18" t="n"/>
      <c r="M70" s="16" t="n"/>
      <c r="N70" s="9">
        <f>IF(OR($A70="",$E70=""),"",IFERROR(IF(AND(OR($H70=Assumptions!$C$11,$H70=Assumptions!$C$12,$H70=Assumptions!$C$13),$I70&lt;&gt;""),MAX(0,$I70-$E70),MAX(0,TODAY()-$E70)),""))</f>
        <v/>
      </c>
      <c r="O70" s="10">
        <f>IF($A70="","",IF(OR($B70="",$C70="",$D70="",$E70="",$F70="",$G70="",$H70="",$J70="",$M70=""),"Check missing fields",IF(AND(OR($H70=Assumptions!$C$11,$H70=Assumptions!$C$12,$H70=Assumptions!$C$13),$I70=""),"Check decision date",IF(IFERROR(VLOOKUP($D70,Assumptions!$I$10:$K$15,2,FALSE),"")&lt;&gt;$C70,"Check property / unit",IF(AND(OR($J70=Assumptions!$D$11,$J70=Assumptions!$D$12),$L70=""),"Check offer amount",IF(AND($J70=Assumptions!$D$11,$K70=""),"Check offer expiration",IF(AND($H70=Assumptions!$C$10,$N70&gt;Assumptions!$B$4),"Review open application",IF(AND($J70=Assumptions!$D$11,$K70&lt;&gt;"",$K70&lt;TODAY()),"Review expired offer",IF(AND($J70=Assumptions!$D$11,$K70&lt;&gt;"",$K70-TODAY()&lt;=Assumptions!$B$5,$K70&gt;=TODAY()),"Review offer timing","")))))))))</f>
        <v/>
      </c>
      <c r="P70" s="19" t="n"/>
    </row>
    <row r="71" ht="22" customHeight="1">
      <c r="A71" s="16" t="n"/>
      <c r="B71" s="16" t="n"/>
      <c r="C71" s="16" t="n"/>
      <c r="D71" s="16" t="n"/>
      <c r="E71" s="17" t="n"/>
      <c r="F71" s="16" t="n"/>
      <c r="G71" s="16" t="n"/>
      <c r="H71" s="16" t="n"/>
      <c r="I71" s="17" t="n"/>
      <c r="J71" s="16" t="n"/>
      <c r="K71" s="17" t="n"/>
      <c r="L71" s="18" t="n"/>
      <c r="M71" s="16" t="n"/>
      <c r="N71" s="6">
        <f>IF(OR($A71="",$E71=""),"",IFERROR(IF(AND(OR($H71=Assumptions!$C$11,$H71=Assumptions!$C$12,$H71=Assumptions!$C$13),$I71&lt;&gt;""),MAX(0,$I71-$E71),MAX(0,TODAY()-$E71)),""))</f>
        <v/>
      </c>
      <c r="O71" s="7">
        <f>IF($A71="","",IF(OR($B71="",$C71="",$D71="",$E71="",$F71="",$G71="",$H71="",$J71="",$M71=""),"Check missing fields",IF(AND(OR($H71=Assumptions!$C$11,$H71=Assumptions!$C$12,$H71=Assumptions!$C$13),$I71=""),"Check decision date",IF(IFERROR(VLOOKUP($D71,Assumptions!$I$10:$K$15,2,FALSE),"")&lt;&gt;$C71,"Check property / unit",IF(AND(OR($J71=Assumptions!$D$11,$J71=Assumptions!$D$12),$L71=""),"Check offer amount",IF(AND($J71=Assumptions!$D$11,$K71=""),"Check offer expiration",IF(AND($H71=Assumptions!$C$10,$N71&gt;Assumptions!$B$4),"Review open application",IF(AND($J71=Assumptions!$D$11,$K71&lt;&gt;"",$K71&lt;TODAY()),"Review expired offer",IF(AND($J71=Assumptions!$D$11,$K71&lt;&gt;"",$K71-TODAY()&lt;=Assumptions!$B$5,$K71&gt;=TODAY()),"Review offer timing","")))))))))</f>
        <v/>
      </c>
      <c r="P71" s="19" t="n"/>
    </row>
    <row r="72" ht="22" customHeight="1">
      <c r="A72" s="16" t="n"/>
      <c r="B72" s="16" t="n"/>
      <c r="C72" s="16" t="n"/>
      <c r="D72" s="16" t="n"/>
      <c r="E72" s="17" t="n"/>
      <c r="F72" s="16" t="n"/>
      <c r="G72" s="16" t="n"/>
      <c r="H72" s="16" t="n"/>
      <c r="I72" s="17" t="n"/>
      <c r="J72" s="16" t="n"/>
      <c r="K72" s="17" t="n"/>
      <c r="L72" s="18" t="n"/>
      <c r="M72" s="16" t="n"/>
      <c r="N72" s="9">
        <f>IF(OR($A72="",$E72=""),"",IFERROR(IF(AND(OR($H72=Assumptions!$C$11,$H72=Assumptions!$C$12,$H72=Assumptions!$C$13),$I72&lt;&gt;""),MAX(0,$I72-$E72),MAX(0,TODAY()-$E72)),""))</f>
        <v/>
      </c>
      <c r="O72" s="10">
        <f>IF($A72="","",IF(OR($B72="",$C72="",$D72="",$E72="",$F72="",$G72="",$H72="",$J72="",$M72=""),"Check missing fields",IF(AND(OR($H72=Assumptions!$C$11,$H72=Assumptions!$C$12,$H72=Assumptions!$C$13),$I72=""),"Check decision date",IF(IFERROR(VLOOKUP($D72,Assumptions!$I$10:$K$15,2,FALSE),"")&lt;&gt;$C72,"Check property / unit",IF(AND(OR($J72=Assumptions!$D$11,$J72=Assumptions!$D$12),$L72=""),"Check offer amount",IF(AND($J72=Assumptions!$D$11,$K72=""),"Check offer expiration",IF(AND($H72=Assumptions!$C$10,$N72&gt;Assumptions!$B$4),"Review open application",IF(AND($J72=Assumptions!$D$11,$K72&lt;&gt;"",$K72&lt;TODAY()),"Review expired offer",IF(AND($J72=Assumptions!$D$11,$K72&lt;&gt;"",$K72-TODAY()&lt;=Assumptions!$B$5,$K72&gt;=TODAY()),"Review offer timing","")))))))))</f>
        <v/>
      </c>
      <c r="P72" s="19" t="n"/>
    </row>
    <row r="73" ht="22" customHeight="1">
      <c r="A73" s="16" t="n"/>
      <c r="B73" s="16" t="n"/>
      <c r="C73" s="16" t="n"/>
      <c r="D73" s="16" t="n"/>
      <c r="E73" s="17" t="n"/>
      <c r="F73" s="16" t="n"/>
      <c r="G73" s="16" t="n"/>
      <c r="H73" s="16" t="n"/>
      <c r="I73" s="17" t="n"/>
      <c r="J73" s="16" t="n"/>
      <c r="K73" s="17" t="n"/>
      <c r="L73" s="18" t="n"/>
      <c r="M73" s="16" t="n"/>
      <c r="N73" s="6">
        <f>IF(OR($A73="",$E73=""),"",IFERROR(IF(AND(OR($H73=Assumptions!$C$11,$H73=Assumptions!$C$12,$H73=Assumptions!$C$13),$I73&lt;&gt;""),MAX(0,$I73-$E73),MAX(0,TODAY()-$E73)),""))</f>
        <v/>
      </c>
      <c r="O73" s="7">
        <f>IF($A73="","",IF(OR($B73="",$C73="",$D73="",$E73="",$F73="",$G73="",$H73="",$J73="",$M73=""),"Check missing fields",IF(AND(OR($H73=Assumptions!$C$11,$H73=Assumptions!$C$12,$H73=Assumptions!$C$13),$I73=""),"Check decision date",IF(IFERROR(VLOOKUP($D73,Assumptions!$I$10:$K$15,2,FALSE),"")&lt;&gt;$C73,"Check property / unit",IF(AND(OR($J73=Assumptions!$D$11,$J73=Assumptions!$D$12),$L73=""),"Check offer amount",IF(AND($J73=Assumptions!$D$11,$K73=""),"Check offer expiration",IF(AND($H73=Assumptions!$C$10,$N73&gt;Assumptions!$B$4),"Review open application",IF(AND($J73=Assumptions!$D$11,$K73&lt;&gt;"",$K73&lt;TODAY()),"Review expired offer",IF(AND($J73=Assumptions!$D$11,$K73&lt;&gt;"",$K73-TODAY()&lt;=Assumptions!$B$5,$K73&gt;=TODAY()),"Review offer timing","")))))))))</f>
        <v/>
      </c>
      <c r="P73" s="19" t="n"/>
    </row>
    <row r="74" ht="22" customHeight="1">
      <c r="A74" s="16" t="n"/>
      <c r="B74" s="16" t="n"/>
      <c r="C74" s="16" t="n"/>
      <c r="D74" s="16" t="n"/>
      <c r="E74" s="17" t="n"/>
      <c r="F74" s="16" t="n"/>
      <c r="G74" s="16" t="n"/>
      <c r="H74" s="16" t="n"/>
      <c r="I74" s="17" t="n"/>
      <c r="J74" s="16" t="n"/>
      <c r="K74" s="17" t="n"/>
      <c r="L74" s="18" t="n"/>
      <c r="M74" s="16" t="n"/>
      <c r="N74" s="9">
        <f>IF(OR($A74="",$E74=""),"",IFERROR(IF(AND(OR($H74=Assumptions!$C$11,$H74=Assumptions!$C$12,$H74=Assumptions!$C$13),$I74&lt;&gt;""),MAX(0,$I74-$E74),MAX(0,TODAY()-$E74)),""))</f>
        <v/>
      </c>
      <c r="O74" s="10">
        <f>IF($A74="","",IF(OR($B74="",$C74="",$D74="",$E74="",$F74="",$G74="",$H74="",$J74="",$M74=""),"Check missing fields",IF(AND(OR($H74=Assumptions!$C$11,$H74=Assumptions!$C$12,$H74=Assumptions!$C$13),$I74=""),"Check decision date",IF(IFERROR(VLOOKUP($D74,Assumptions!$I$10:$K$15,2,FALSE),"")&lt;&gt;$C74,"Check property / unit",IF(AND(OR($J74=Assumptions!$D$11,$J74=Assumptions!$D$12),$L74=""),"Check offer amount",IF(AND($J74=Assumptions!$D$11,$K74=""),"Check offer expiration",IF(AND($H74=Assumptions!$C$10,$N74&gt;Assumptions!$B$4),"Review open application",IF(AND($J74=Assumptions!$D$11,$K74&lt;&gt;"",$K74&lt;TODAY()),"Review expired offer",IF(AND($J74=Assumptions!$D$11,$K74&lt;&gt;"",$K74-TODAY()&lt;=Assumptions!$B$5,$K74&gt;=TODAY()),"Review offer timing","")))))))))</f>
        <v/>
      </c>
      <c r="P74" s="19" t="n"/>
    </row>
    <row r="75" ht="22" customHeight="1">
      <c r="A75" s="16" t="n"/>
      <c r="B75" s="16" t="n"/>
      <c r="C75" s="16" t="n"/>
      <c r="D75" s="16" t="n"/>
      <c r="E75" s="17" t="n"/>
      <c r="F75" s="16" t="n"/>
      <c r="G75" s="16" t="n"/>
      <c r="H75" s="16" t="n"/>
      <c r="I75" s="17" t="n"/>
      <c r="J75" s="16" t="n"/>
      <c r="K75" s="17" t="n"/>
      <c r="L75" s="18" t="n"/>
      <c r="M75" s="16" t="n"/>
      <c r="N75" s="6">
        <f>IF(OR($A75="",$E75=""),"",IFERROR(IF(AND(OR($H75=Assumptions!$C$11,$H75=Assumptions!$C$12,$H75=Assumptions!$C$13),$I75&lt;&gt;""),MAX(0,$I75-$E75),MAX(0,TODAY()-$E75)),""))</f>
        <v/>
      </c>
      <c r="O75" s="7">
        <f>IF($A75="","",IF(OR($B75="",$C75="",$D75="",$E75="",$F75="",$G75="",$H75="",$J75="",$M75=""),"Check missing fields",IF(AND(OR($H75=Assumptions!$C$11,$H75=Assumptions!$C$12,$H75=Assumptions!$C$13),$I75=""),"Check decision date",IF(IFERROR(VLOOKUP($D75,Assumptions!$I$10:$K$15,2,FALSE),"")&lt;&gt;$C75,"Check property / unit",IF(AND(OR($J75=Assumptions!$D$11,$J75=Assumptions!$D$12),$L75=""),"Check offer amount",IF(AND($J75=Assumptions!$D$11,$K75=""),"Check offer expiration",IF(AND($H75=Assumptions!$C$10,$N75&gt;Assumptions!$B$4),"Review open application",IF(AND($J75=Assumptions!$D$11,$K75&lt;&gt;"",$K75&lt;TODAY()),"Review expired offer",IF(AND($J75=Assumptions!$D$11,$K75&lt;&gt;"",$K75-TODAY()&lt;=Assumptions!$B$5,$K75&gt;=TODAY()),"Review offer timing","")))))))))</f>
        <v/>
      </c>
      <c r="P75" s="19" t="n"/>
    </row>
    <row r="76" ht="22" customHeight="1">
      <c r="A76" s="16" t="n"/>
      <c r="B76" s="16" t="n"/>
      <c r="C76" s="16" t="n"/>
      <c r="D76" s="16" t="n"/>
      <c r="E76" s="17" t="n"/>
      <c r="F76" s="16" t="n"/>
      <c r="G76" s="16" t="n"/>
      <c r="H76" s="16" t="n"/>
      <c r="I76" s="17" t="n"/>
      <c r="J76" s="16" t="n"/>
      <c r="K76" s="17" t="n"/>
      <c r="L76" s="18" t="n"/>
      <c r="M76" s="16" t="n"/>
      <c r="N76" s="9">
        <f>IF(OR($A76="",$E76=""),"",IFERROR(IF(AND(OR($H76=Assumptions!$C$11,$H76=Assumptions!$C$12,$H76=Assumptions!$C$13),$I76&lt;&gt;""),MAX(0,$I76-$E76),MAX(0,TODAY()-$E76)),""))</f>
        <v/>
      </c>
      <c r="O76" s="10">
        <f>IF($A76="","",IF(OR($B76="",$C76="",$D76="",$E76="",$F76="",$G76="",$H76="",$J76="",$M76=""),"Check missing fields",IF(AND(OR($H76=Assumptions!$C$11,$H76=Assumptions!$C$12,$H76=Assumptions!$C$13),$I76=""),"Check decision date",IF(IFERROR(VLOOKUP($D76,Assumptions!$I$10:$K$15,2,FALSE),"")&lt;&gt;$C76,"Check property / unit",IF(AND(OR($J76=Assumptions!$D$11,$J76=Assumptions!$D$12),$L76=""),"Check offer amount",IF(AND($J76=Assumptions!$D$11,$K76=""),"Check offer expiration",IF(AND($H76=Assumptions!$C$10,$N76&gt;Assumptions!$B$4),"Review open application",IF(AND($J76=Assumptions!$D$11,$K76&lt;&gt;"",$K76&lt;TODAY()),"Review expired offer",IF(AND($J76=Assumptions!$D$11,$K76&lt;&gt;"",$K76-TODAY()&lt;=Assumptions!$B$5,$K76&gt;=TODAY()),"Review offer timing","")))))))))</f>
        <v/>
      </c>
      <c r="P76" s="19" t="n"/>
    </row>
    <row r="77" ht="22" customHeight="1">
      <c r="A77" s="16" t="n"/>
      <c r="B77" s="16" t="n"/>
      <c r="C77" s="16" t="n"/>
      <c r="D77" s="16" t="n"/>
      <c r="E77" s="17" t="n"/>
      <c r="F77" s="16" t="n"/>
      <c r="G77" s="16" t="n"/>
      <c r="H77" s="16" t="n"/>
      <c r="I77" s="17" t="n"/>
      <c r="J77" s="16" t="n"/>
      <c r="K77" s="17" t="n"/>
      <c r="L77" s="18" t="n"/>
      <c r="M77" s="16" t="n"/>
      <c r="N77" s="6">
        <f>IF(OR($A77="",$E77=""),"",IFERROR(IF(AND(OR($H77=Assumptions!$C$11,$H77=Assumptions!$C$12,$H77=Assumptions!$C$13),$I77&lt;&gt;""),MAX(0,$I77-$E77),MAX(0,TODAY()-$E77)),""))</f>
        <v/>
      </c>
      <c r="O77" s="7">
        <f>IF($A77="","",IF(OR($B77="",$C77="",$D77="",$E77="",$F77="",$G77="",$H77="",$J77="",$M77=""),"Check missing fields",IF(AND(OR($H77=Assumptions!$C$11,$H77=Assumptions!$C$12,$H77=Assumptions!$C$13),$I77=""),"Check decision date",IF(IFERROR(VLOOKUP($D77,Assumptions!$I$10:$K$15,2,FALSE),"")&lt;&gt;$C77,"Check property / unit",IF(AND(OR($J77=Assumptions!$D$11,$J77=Assumptions!$D$12),$L77=""),"Check offer amount",IF(AND($J77=Assumptions!$D$11,$K77=""),"Check offer expiration",IF(AND($H77=Assumptions!$C$10,$N77&gt;Assumptions!$B$4),"Review open application",IF(AND($J77=Assumptions!$D$11,$K77&lt;&gt;"",$K77&lt;TODAY()),"Review expired offer",IF(AND($J77=Assumptions!$D$11,$K77&lt;&gt;"",$K77-TODAY()&lt;=Assumptions!$B$5,$K77&gt;=TODAY()),"Review offer timing","")))))))))</f>
        <v/>
      </c>
      <c r="P77" s="19" t="n"/>
    </row>
    <row r="78" ht="22" customHeight="1">
      <c r="A78" s="16" t="n"/>
      <c r="B78" s="16" t="n"/>
      <c r="C78" s="16" t="n"/>
      <c r="D78" s="16" t="n"/>
      <c r="E78" s="17" t="n"/>
      <c r="F78" s="16" t="n"/>
      <c r="G78" s="16" t="n"/>
      <c r="H78" s="16" t="n"/>
      <c r="I78" s="17" t="n"/>
      <c r="J78" s="16" t="n"/>
      <c r="K78" s="17" t="n"/>
      <c r="L78" s="18" t="n"/>
      <c r="M78" s="16" t="n"/>
      <c r="N78" s="9">
        <f>IF(OR($A78="",$E78=""),"",IFERROR(IF(AND(OR($H78=Assumptions!$C$11,$H78=Assumptions!$C$12,$H78=Assumptions!$C$13),$I78&lt;&gt;""),MAX(0,$I78-$E78),MAX(0,TODAY()-$E78)),""))</f>
        <v/>
      </c>
      <c r="O78" s="10">
        <f>IF($A78="","",IF(OR($B78="",$C78="",$D78="",$E78="",$F78="",$G78="",$H78="",$J78="",$M78=""),"Check missing fields",IF(AND(OR($H78=Assumptions!$C$11,$H78=Assumptions!$C$12,$H78=Assumptions!$C$13),$I78=""),"Check decision date",IF(IFERROR(VLOOKUP($D78,Assumptions!$I$10:$K$15,2,FALSE),"")&lt;&gt;$C78,"Check property / unit",IF(AND(OR($J78=Assumptions!$D$11,$J78=Assumptions!$D$12),$L78=""),"Check offer amount",IF(AND($J78=Assumptions!$D$11,$K78=""),"Check offer expiration",IF(AND($H78=Assumptions!$C$10,$N78&gt;Assumptions!$B$4),"Review open application",IF(AND($J78=Assumptions!$D$11,$K78&lt;&gt;"",$K78&lt;TODAY()),"Review expired offer",IF(AND($J78=Assumptions!$D$11,$K78&lt;&gt;"",$K78-TODAY()&lt;=Assumptions!$B$5,$K78&gt;=TODAY()),"Review offer timing","")))))))))</f>
        <v/>
      </c>
      <c r="P78" s="19" t="n"/>
    </row>
    <row r="79" ht="22" customHeight="1">
      <c r="A79" s="16" t="n"/>
      <c r="B79" s="16" t="n"/>
      <c r="C79" s="16" t="n"/>
      <c r="D79" s="16" t="n"/>
      <c r="E79" s="17" t="n"/>
      <c r="F79" s="16" t="n"/>
      <c r="G79" s="16" t="n"/>
      <c r="H79" s="16" t="n"/>
      <c r="I79" s="17" t="n"/>
      <c r="J79" s="16" t="n"/>
      <c r="K79" s="17" t="n"/>
      <c r="L79" s="18" t="n"/>
      <c r="M79" s="16" t="n"/>
      <c r="N79" s="6">
        <f>IF(OR($A79="",$E79=""),"",IFERROR(IF(AND(OR($H79=Assumptions!$C$11,$H79=Assumptions!$C$12,$H79=Assumptions!$C$13),$I79&lt;&gt;""),MAX(0,$I79-$E79),MAX(0,TODAY()-$E79)),""))</f>
        <v/>
      </c>
      <c r="O79" s="7">
        <f>IF($A79="","",IF(OR($B79="",$C79="",$D79="",$E79="",$F79="",$G79="",$H79="",$J79="",$M79=""),"Check missing fields",IF(AND(OR($H79=Assumptions!$C$11,$H79=Assumptions!$C$12,$H79=Assumptions!$C$13),$I79=""),"Check decision date",IF(IFERROR(VLOOKUP($D79,Assumptions!$I$10:$K$15,2,FALSE),"")&lt;&gt;$C79,"Check property / unit",IF(AND(OR($J79=Assumptions!$D$11,$J79=Assumptions!$D$12),$L79=""),"Check offer amount",IF(AND($J79=Assumptions!$D$11,$K79=""),"Check offer expiration",IF(AND($H79=Assumptions!$C$10,$N79&gt;Assumptions!$B$4),"Review open application",IF(AND($J79=Assumptions!$D$11,$K79&lt;&gt;"",$K79&lt;TODAY()),"Review expired offer",IF(AND($J79=Assumptions!$D$11,$K79&lt;&gt;"",$K79-TODAY()&lt;=Assumptions!$B$5,$K79&gt;=TODAY()),"Review offer timing","")))))))))</f>
        <v/>
      </c>
      <c r="P79" s="19" t="n"/>
    </row>
    <row r="80" ht="22" customHeight="1">
      <c r="A80" s="16" t="n"/>
      <c r="B80" s="16" t="n"/>
      <c r="C80" s="16" t="n"/>
      <c r="D80" s="16" t="n"/>
      <c r="E80" s="17" t="n"/>
      <c r="F80" s="16" t="n"/>
      <c r="G80" s="16" t="n"/>
      <c r="H80" s="16" t="n"/>
      <c r="I80" s="17" t="n"/>
      <c r="J80" s="16" t="n"/>
      <c r="K80" s="17" t="n"/>
      <c r="L80" s="18" t="n"/>
      <c r="M80" s="16" t="n"/>
      <c r="N80" s="9">
        <f>IF(OR($A80="",$E80=""),"",IFERROR(IF(AND(OR($H80=Assumptions!$C$11,$H80=Assumptions!$C$12,$H80=Assumptions!$C$13),$I80&lt;&gt;""),MAX(0,$I80-$E80),MAX(0,TODAY()-$E80)),""))</f>
        <v/>
      </c>
      <c r="O80" s="10">
        <f>IF($A80="","",IF(OR($B80="",$C80="",$D80="",$E80="",$F80="",$G80="",$H80="",$J80="",$M80=""),"Check missing fields",IF(AND(OR($H80=Assumptions!$C$11,$H80=Assumptions!$C$12,$H80=Assumptions!$C$13),$I80=""),"Check decision date",IF(IFERROR(VLOOKUP($D80,Assumptions!$I$10:$K$15,2,FALSE),"")&lt;&gt;$C80,"Check property / unit",IF(AND(OR($J80=Assumptions!$D$11,$J80=Assumptions!$D$12),$L80=""),"Check offer amount",IF(AND($J80=Assumptions!$D$11,$K80=""),"Check offer expiration",IF(AND($H80=Assumptions!$C$10,$N80&gt;Assumptions!$B$4),"Review open application",IF(AND($J80=Assumptions!$D$11,$K80&lt;&gt;"",$K80&lt;TODAY()),"Review expired offer",IF(AND($J80=Assumptions!$D$11,$K80&lt;&gt;"",$K80-TODAY()&lt;=Assumptions!$B$5,$K80&gt;=TODAY()),"Review offer timing","")))))))))</f>
        <v/>
      </c>
      <c r="P80" s="19" t="n"/>
    </row>
    <row r="81" ht="22" customHeight="1">
      <c r="A81" s="16" t="n"/>
      <c r="B81" s="16" t="n"/>
      <c r="C81" s="16" t="n"/>
      <c r="D81" s="16" t="n"/>
      <c r="E81" s="17" t="n"/>
      <c r="F81" s="16" t="n"/>
      <c r="G81" s="16" t="n"/>
      <c r="H81" s="16" t="n"/>
      <c r="I81" s="17" t="n"/>
      <c r="J81" s="16" t="n"/>
      <c r="K81" s="17" t="n"/>
      <c r="L81" s="18" t="n"/>
      <c r="M81" s="16" t="n"/>
      <c r="N81" s="6">
        <f>IF(OR($A81="",$E81=""),"",IFERROR(IF(AND(OR($H81=Assumptions!$C$11,$H81=Assumptions!$C$12,$H81=Assumptions!$C$13),$I81&lt;&gt;""),MAX(0,$I81-$E81),MAX(0,TODAY()-$E81)),""))</f>
        <v/>
      </c>
      <c r="O81" s="7">
        <f>IF($A81="","",IF(OR($B81="",$C81="",$D81="",$E81="",$F81="",$G81="",$H81="",$J81="",$M81=""),"Check missing fields",IF(AND(OR($H81=Assumptions!$C$11,$H81=Assumptions!$C$12,$H81=Assumptions!$C$13),$I81=""),"Check decision date",IF(IFERROR(VLOOKUP($D81,Assumptions!$I$10:$K$15,2,FALSE),"")&lt;&gt;$C81,"Check property / unit",IF(AND(OR($J81=Assumptions!$D$11,$J81=Assumptions!$D$12),$L81=""),"Check offer amount",IF(AND($J81=Assumptions!$D$11,$K81=""),"Check offer expiration",IF(AND($H81=Assumptions!$C$10,$N81&gt;Assumptions!$B$4),"Review open application",IF(AND($J81=Assumptions!$D$11,$K81&lt;&gt;"",$K81&lt;TODAY()),"Review expired offer",IF(AND($J81=Assumptions!$D$11,$K81&lt;&gt;"",$K81-TODAY()&lt;=Assumptions!$B$5,$K81&gt;=TODAY()),"Review offer timing","")))))))))</f>
        <v/>
      </c>
      <c r="P81" s="19" t="n"/>
    </row>
    <row r="82" ht="22" customHeight="1">
      <c r="A82" s="16" t="n"/>
      <c r="B82" s="16" t="n"/>
      <c r="C82" s="16" t="n"/>
      <c r="D82" s="16" t="n"/>
      <c r="E82" s="17" t="n"/>
      <c r="F82" s="16" t="n"/>
      <c r="G82" s="16" t="n"/>
      <c r="H82" s="16" t="n"/>
      <c r="I82" s="17" t="n"/>
      <c r="J82" s="16" t="n"/>
      <c r="K82" s="17" t="n"/>
      <c r="L82" s="18" t="n"/>
      <c r="M82" s="16" t="n"/>
      <c r="N82" s="9">
        <f>IF(OR($A82="",$E82=""),"",IFERROR(IF(AND(OR($H82=Assumptions!$C$11,$H82=Assumptions!$C$12,$H82=Assumptions!$C$13),$I82&lt;&gt;""),MAX(0,$I82-$E82),MAX(0,TODAY()-$E82)),""))</f>
        <v/>
      </c>
      <c r="O82" s="10">
        <f>IF($A82="","",IF(OR($B82="",$C82="",$D82="",$E82="",$F82="",$G82="",$H82="",$J82="",$M82=""),"Check missing fields",IF(AND(OR($H82=Assumptions!$C$11,$H82=Assumptions!$C$12,$H82=Assumptions!$C$13),$I82=""),"Check decision date",IF(IFERROR(VLOOKUP($D82,Assumptions!$I$10:$K$15,2,FALSE),"")&lt;&gt;$C82,"Check property / unit",IF(AND(OR($J82=Assumptions!$D$11,$J82=Assumptions!$D$12),$L82=""),"Check offer amount",IF(AND($J82=Assumptions!$D$11,$K82=""),"Check offer expiration",IF(AND($H82=Assumptions!$C$10,$N82&gt;Assumptions!$B$4),"Review open application",IF(AND($J82=Assumptions!$D$11,$K82&lt;&gt;"",$K82&lt;TODAY()),"Review expired offer",IF(AND($J82=Assumptions!$D$11,$K82&lt;&gt;"",$K82-TODAY()&lt;=Assumptions!$B$5,$K82&gt;=TODAY()),"Review offer timing","")))))))))</f>
        <v/>
      </c>
      <c r="P82" s="19" t="n"/>
    </row>
    <row r="83" ht="22" customHeight="1">
      <c r="A83" s="16" t="n"/>
      <c r="B83" s="16" t="n"/>
      <c r="C83" s="16" t="n"/>
      <c r="D83" s="16" t="n"/>
      <c r="E83" s="17" t="n"/>
      <c r="F83" s="16" t="n"/>
      <c r="G83" s="16" t="n"/>
      <c r="H83" s="16" t="n"/>
      <c r="I83" s="17" t="n"/>
      <c r="J83" s="16" t="n"/>
      <c r="K83" s="17" t="n"/>
      <c r="L83" s="18" t="n"/>
      <c r="M83" s="16" t="n"/>
      <c r="N83" s="6">
        <f>IF(OR($A83="",$E83=""),"",IFERROR(IF(AND(OR($H83=Assumptions!$C$11,$H83=Assumptions!$C$12,$H83=Assumptions!$C$13),$I83&lt;&gt;""),MAX(0,$I83-$E83),MAX(0,TODAY()-$E83)),""))</f>
        <v/>
      </c>
      <c r="O83" s="7">
        <f>IF($A83="","",IF(OR($B83="",$C83="",$D83="",$E83="",$F83="",$G83="",$H83="",$J83="",$M83=""),"Check missing fields",IF(AND(OR($H83=Assumptions!$C$11,$H83=Assumptions!$C$12,$H83=Assumptions!$C$13),$I83=""),"Check decision date",IF(IFERROR(VLOOKUP($D83,Assumptions!$I$10:$K$15,2,FALSE),"")&lt;&gt;$C83,"Check property / unit",IF(AND(OR($J83=Assumptions!$D$11,$J83=Assumptions!$D$12),$L83=""),"Check offer amount",IF(AND($J83=Assumptions!$D$11,$K83=""),"Check offer expiration",IF(AND($H83=Assumptions!$C$10,$N83&gt;Assumptions!$B$4),"Review open application",IF(AND($J83=Assumptions!$D$11,$K83&lt;&gt;"",$K83&lt;TODAY()),"Review expired offer",IF(AND($J83=Assumptions!$D$11,$K83&lt;&gt;"",$K83-TODAY()&lt;=Assumptions!$B$5,$K83&gt;=TODAY()),"Review offer timing","")))))))))</f>
        <v/>
      </c>
      <c r="P83" s="19" t="n"/>
    </row>
    <row r="84" ht="22" customHeight="1">
      <c r="A84" s="16" t="n"/>
      <c r="B84" s="16" t="n"/>
      <c r="C84" s="16" t="n"/>
      <c r="D84" s="16" t="n"/>
      <c r="E84" s="17" t="n"/>
      <c r="F84" s="16" t="n"/>
      <c r="G84" s="16" t="n"/>
      <c r="H84" s="16" t="n"/>
      <c r="I84" s="17" t="n"/>
      <c r="J84" s="16" t="n"/>
      <c r="K84" s="17" t="n"/>
      <c r="L84" s="18" t="n"/>
      <c r="M84" s="16" t="n"/>
      <c r="N84" s="9">
        <f>IF(OR($A84="",$E84=""),"",IFERROR(IF(AND(OR($H84=Assumptions!$C$11,$H84=Assumptions!$C$12,$H84=Assumptions!$C$13),$I84&lt;&gt;""),MAX(0,$I84-$E84),MAX(0,TODAY()-$E84)),""))</f>
        <v/>
      </c>
      <c r="O84" s="10">
        <f>IF($A84="","",IF(OR($B84="",$C84="",$D84="",$E84="",$F84="",$G84="",$H84="",$J84="",$M84=""),"Check missing fields",IF(AND(OR($H84=Assumptions!$C$11,$H84=Assumptions!$C$12,$H84=Assumptions!$C$13),$I84=""),"Check decision date",IF(IFERROR(VLOOKUP($D84,Assumptions!$I$10:$K$15,2,FALSE),"")&lt;&gt;$C84,"Check property / unit",IF(AND(OR($J84=Assumptions!$D$11,$J84=Assumptions!$D$12),$L84=""),"Check offer amount",IF(AND($J84=Assumptions!$D$11,$K84=""),"Check offer expiration",IF(AND($H84=Assumptions!$C$10,$N84&gt;Assumptions!$B$4),"Review open application",IF(AND($J84=Assumptions!$D$11,$K84&lt;&gt;"",$K84&lt;TODAY()),"Review expired offer",IF(AND($J84=Assumptions!$D$11,$K84&lt;&gt;"",$K84-TODAY()&lt;=Assumptions!$B$5,$K84&gt;=TODAY()),"Review offer timing","")))))))))</f>
        <v/>
      </c>
      <c r="P84" s="19" t="n"/>
    </row>
    <row r="85" ht="22" customHeight="1">
      <c r="A85" s="16" t="n"/>
      <c r="B85" s="16" t="n"/>
      <c r="C85" s="16" t="n"/>
      <c r="D85" s="16" t="n"/>
      <c r="E85" s="17" t="n"/>
      <c r="F85" s="16" t="n"/>
      <c r="G85" s="16" t="n"/>
      <c r="H85" s="16" t="n"/>
      <c r="I85" s="17" t="n"/>
      <c r="J85" s="16" t="n"/>
      <c r="K85" s="17" t="n"/>
      <c r="L85" s="18" t="n"/>
      <c r="M85" s="16" t="n"/>
      <c r="N85" s="6">
        <f>IF(OR($A85="",$E85=""),"",IFERROR(IF(AND(OR($H85=Assumptions!$C$11,$H85=Assumptions!$C$12,$H85=Assumptions!$C$13),$I85&lt;&gt;""),MAX(0,$I85-$E85),MAX(0,TODAY()-$E85)),""))</f>
        <v/>
      </c>
      <c r="O85" s="7">
        <f>IF($A85="","",IF(OR($B85="",$C85="",$D85="",$E85="",$F85="",$G85="",$H85="",$J85="",$M85=""),"Check missing fields",IF(AND(OR($H85=Assumptions!$C$11,$H85=Assumptions!$C$12,$H85=Assumptions!$C$13),$I85=""),"Check decision date",IF(IFERROR(VLOOKUP($D85,Assumptions!$I$10:$K$15,2,FALSE),"")&lt;&gt;$C85,"Check property / unit",IF(AND(OR($J85=Assumptions!$D$11,$J85=Assumptions!$D$12),$L85=""),"Check offer amount",IF(AND($J85=Assumptions!$D$11,$K85=""),"Check offer expiration",IF(AND($H85=Assumptions!$C$10,$N85&gt;Assumptions!$B$4),"Review open application",IF(AND($J85=Assumptions!$D$11,$K85&lt;&gt;"",$K85&lt;TODAY()),"Review expired offer",IF(AND($J85=Assumptions!$D$11,$K85&lt;&gt;"",$K85-TODAY()&lt;=Assumptions!$B$5,$K85&gt;=TODAY()),"Review offer timing","")))))))))</f>
        <v/>
      </c>
      <c r="P85" s="19" t="n"/>
    </row>
    <row r="86" ht="22" customHeight="1">
      <c r="A86" s="16" t="n"/>
      <c r="B86" s="16" t="n"/>
      <c r="C86" s="16" t="n"/>
      <c r="D86" s="16" t="n"/>
      <c r="E86" s="17" t="n"/>
      <c r="F86" s="16" t="n"/>
      <c r="G86" s="16" t="n"/>
      <c r="H86" s="16" t="n"/>
      <c r="I86" s="17" t="n"/>
      <c r="J86" s="16" t="n"/>
      <c r="K86" s="17" t="n"/>
      <c r="L86" s="18" t="n"/>
      <c r="M86" s="16" t="n"/>
      <c r="N86" s="9">
        <f>IF(OR($A86="",$E86=""),"",IFERROR(IF(AND(OR($H86=Assumptions!$C$11,$H86=Assumptions!$C$12,$H86=Assumptions!$C$13),$I86&lt;&gt;""),MAX(0,$I86-$E86),MAX(0,TODAY()-$E86)),""))</f>
        <v/>
      </c>
      <c r="O86" s="10">
        <f>IF($A86="","",IF(OR($B86="",$C86="",$D86="",$E86="",$F86="",$G86="",$H86="",$J86="",$M86=""),"Check missing fields",IF(AND(OR($H86=Assumptions!$C$11,$H86=Assumptions!$C$12,$H86=Assumptions!$C$13),$I86=""),"Check decision date",IF(IFERROR(VLOOKUP($D86,Assumptions!$I$10:$K$15,2,FALSE),"")&lt;&gt;$C86,"Check property / unit",IF(AND(OR($J86=Assumptions!$D$11,$J86=Assumptions!$D$12),$L86=""),"Check offer amount",IF(AND($J86=Assumptions!$D$11,$K86=""),"Check offer expiration",IF(AND($H86=Assumptions!$C$10,$N86&gt;Assumptions!$B$4),"Review open application",IF(AND($J86=Assumptions!$D$11,$K86&lt;&gt;"",$K86&lt;TODAY()),"Review expired offer",IF(AND($J86=Assumptions!$D$11,$K86&lt;&gt;"",$K86-TODAY()&lt;=Assumptions!$B$5,$K86&gt;=TODAY()),"Review offer timing","")))))))))</f>
        <v/>
      </c>
      <c r="P86" s="19" t="n"/>
    </row>
    <row r="87" ht="22" customHeight="1">
      <c r="A87" s="16" t="n"/>
      <c r="B87" s="16" t="n"/>
      <c r="C87" s="16" t="n"/>
      <c r="D87" s="16" t="n"/>
      <c r="E87" s="17" t="n"/>
      <c r="F87" s="16" t="n"/>
      <c r="G87" s="16" t="n"/>
      <c r="H87" s="16" t="n"/>
      <c r="I87" s="17" t="n"/>
      <c r="J87" s="16" t="n"/>
      <c r="K87" s="17" t="n"/>
      <c r="L87" s="18" t="n"/>
      <c r="M87" s="16" t="n"/>
      <c r="N87" s="6">
        <f>IF(OR($A87="",$E87=""),"",IFERROR(IF(AND(OR($H87=Assumptions!$C$11,$H87=Assumptions!$C$12,$H87=Assumptions!$C$13),$I87&lt;&gt;""),MAX(0,$I87-$E87),MAX(0,TODAY()-$E87)),""))</f>
        <v/>
      </c>
      <c r="O87" s="7">
        <f>IF($A87="","",IF(OR($B87="",$C87="",$D87="",$E87="",$F87="",$G87="",$H87="",$J87="",$M87=""),"Check missing fields",IF(AND(OR($H87=Assumptions!$C$11,$H87=Assumptions!$C$12,$H87=Assumptions!$C$13),$I87=""),"Check decision date",IF(IFERROR(VLOOKUP($D87,Assumptions!$I$10:$K$15,2,FALSE),"")&lt;&gt;$C87,"Check property / unit",IF(AND(OR($J87=Assumptions!$D$11,$J87=Assumptions!$D$12),$L87=""),"Check offer amount",IF(AND($J87=Assumptions!$D$11,$K87=""),"Check offer expiration",IF(AND($H87=Assumptions!$C$10,$N87&gt;Assumptions!$B$4),"Review open application",IF(AND($J87=Assumptions!$D$11,$K87&lt;&gt;"",$K87&lt;TODAY()),"Review expired offer",IF(AND($J87=Assumptions!$D$11,$K87&lt;&gt;"",$K87-TODAY()&lt;=Assumptions!$B$5,$K87&gt;=TODAY()),"Review offer timing","")))))))))</f>
        <v/>
      </c>
      <c r="P87" s="19" t="n"/>
    </row>
    <row r="88" ht="22" customHeight="1">
      <c r="A88" s="16" t="n"/>
      <c r="B88" s="16" t="n"/>
      <c r="C88" s="16" t="n"/>
      <c r="D88" s="16" t="n"/>
      <c r="E88" s="17" t="n"/>
      <c r="F88" s="16" t="n"/>
      <c r="G88" s="16" t="n"/>
      <c r="H88" s="16" t="n"/>
      <c r="I88" s="17" t="n"/>
      <c r="J88" s="16" t="n"/>
      <c r="K88" s="17" t="n"/>
      <c r="L88" s="18" t="n"/>
      <c r="M88" s="16" t="n"/>
      <c r="N88" s="9">
        <f>IF(OR($A88="",$E88=""),"",IFERROR(IF(AND(OR($H88=Assumptions!$C$11,$H88=Assumptions!$C$12,$H88=Assumptions!$C$13),$I88&lt;&gt;""),MAX(0,$I88-$E88),MAX(0,TODAY()-$E88)),""))</f>
        <v/>
      </c>
      <c r="O88" s="10">
        <f>IF($A88="","",IF(OR($B88="",$C88="",$D88="",$E88="",$F88="",$G88="",$H88="",$J88="",$M88=""),"Check missing fields",IF(AND(OR($H88=Assumptions!$C$11,$H88=Assumptions!$C$12,$H88=Assumptions!$C$13),$I88=""),"Check decision date",IF(IFERROR(VLOOKUP($D88,Assumptions!$I$10:$K$15,2,FALSE),"")&lt;&gt;$C88,"Check property / unit",IF(AND(OR($J88=Assumptions!$D$11,$J88=Assumptions!$D$12),$L88=""),"Check offer amount",IF(AND($J88=Assumptions!$D$11,$K88=""),"Check offer expiration",IF(AND($H88=Assumptions!$C$10,$N88&gt;Assumptions!$B$4),"Review open application",IF(AND($J88=Assumptions!$D$11,$K88&lt;&gt;"",$K88&lt;TODAY()),"Review expired offer",IF(AND($J88=Assumptions!$D$11,$K88&lt;&gt;"",$K88-TODAY()&lt;=Assumptions!$B$5,$K88&gt;=TODAY()),"Review offer timing","")))))))))</f>
        <v/>
      </c>
      <c r="P88" s="19" t="n"/>
    </row>
    <row r="89" ht="22" customHeight="1">
      <c r="A89" s="16" t="n"/>
      <c r="B89" s="16" t="n"/>
      <c r="C89" s="16" t="n"/>
      <c r="D89" s="16" t="n"/>
      <c r="E89" s="17" t="n"/>
      <c r="F89" s="16" t="n"/>
      <c r="G89" s="16" t="n"/>
      <c r="H89" s="16" t="n"/>
      <c r="I89" s="17" t="n"/>
      <c r="J89" s="16" t="n"/>
      <c r="K89" s="17" t="n"/>
      <c r="L89" s="18" t="n"/>
      <c r="M89" s="16" t="n"/>
      <c r="N89" s="6">
        <f>IF(OR($A89="",$E89=""),"",IFERROR(IF(AND(OR($H89=Assumptions!$C$11,$H89=Assumptions!$C$12,$H89=Assumptions!$C$13),$I89&lt;&gt;""),MAX(0,$I89-$E89),MAX(0,TODAY()-$E89)),""))</f>
        <v/>
      </c>
      <c r="O89" s="7">
        <f>IF($A89="","",IF(OR($B89="",$C89="",$D89="",$E89="",$F89="",$G89="",$H89="",$J89="",$M89=""),"Check missing fields",IF(AND(OR($H89=Assumptions!$C$11,$H89=Assumptions!$C$12,$H89=Assumptions!$C$13),$I89=""),"Check decision date",IF(IFERROR(VLOOKUP($D89,Assumptions!$I$10:$K$15,2,FALSE),"")&lt;&gt;$C89,"Check property / unit",IF(AND(OR($J89=Assumptions!$D$11,$J89=Assumptions!$D$12),$L89=""),"Check offer amount",IF(AND($J89=Assumptions!$D$11,$K89=""),"Check offer expiration",IF(AND($H89=Assumptions!$C$10,$N89&gt;Assumptions!$B$4),"Review open application",IF(AND($J89=Assumptions!$D$11,$K89&lt;&gt;"",$K89&lt;TODAY()),"Review expired offer",IF(AND($J89=Assumptions!$D$11,$K89&lt;&gt;"",$K89-TODAY()&lt;=Assumptions!$B$5,$K89&gt;=TODAY()),"Review offer timing","")))))))))</f>
        <v/>
      </c>
      <c r="P89" s="19" t="n"/>
    </row>
    <row r="90" ht="22" customHeight="1">
      <c r="A90" s="16" t="n"/>
      <c r="B90" s="16" t="n"/>
      <c r="C90" s="16" t="n"/>
      <c r="D90" s="16" t="n"/>
      <c r="E90" s="17" t="n"/>
      <c r="F90" s="16" t="n"/>
      <c r="G90" s="16" t="n"/>
      <c r="H90" s="16" t="n"/>
      <c r="I90" s="17" t="n"/>
      <c r="J90" s="16" t="n"/>
      <c r="K90" s="17" t="n"/>
      <c r="L90" s="18" t="n"/>
      <c r="M90" s="16" t="n"/>
      <c r="N90" s="9">
        <f>IF(OR($A90="",$E90=""),"",IFERROR(IF(AND(OR($H90=Assumptions!$C$11,$H90=Assumptions!$C$12,$H90=Assumptions!$C$13),$I90&lt;&gt;""),MAX(0,$I90-$E90),MAX(0,TODAY()-$E90)),""))</f>
        <v/>
      </c>
      <c r="O90" s="10">
        <f>IF($A90="","",IF(OR($B90="",$C90="",$D90="",$E90="",$F90="",$G90="",$H90="",$J90="",$M90=""),"Check missing fields",IF(AND(OR($H90=Assumptions!$C$11,$H90=Assumptions!$C$12,$H90=Assumptions!$C$13),$I90=""),"Check decision date",IF(IFERROR(VLOOKUP($D90,Assumptions!$I$10:$K$15,2,FALSE),"")&lt;&gt;$C90,"Check property / unit",IF(AND(OR($J90=Assumptions!$D$11,$J90=Assumptions!$D$12),$L90=""),"Check offer amount",IF(AND($J90=Assumptions!$D$11,$K90=""),"Check offer expiration",IF(AND($H90=Assumptions!$C$10,$N90&gt;Assumptions!$B$4),"Review open application",IF(AND($J90=Assumptions!$D$11,$K90&lt;&gt;"",$K90&lt;TODAY()),"Review expired offer",IF(AND($J90=Assumptions!$D$11,$K90&lt;&gt;"",$K90-TODAY()&lt;=Assumptions!$B$5,$K90&gt;=TODAY()),"Review offer timing","")))))))))</f>
        <v/>
      </c>
      <c r="P90" s="19" t="n"/>
    </row>
    <row r="91" ht="22" customHeight="1">
      <c r="A91" s="16" t="n"/>
      <c r="B91" s="16" t="n"/>
      <c r="C91" s="16" t="n"/>
      <c r="D91" s="16" t="n"/>
      <c r="E91" s="17" t="n"/>
      <c r="F91" s="16" t="n"/>
      <c r="G91" s="16" t="n"/>
      <c r="H91" s="16" t="n"/>
      <c r="I91" s="17" t="n"/>
      <c r="J91" s="16" t="n"/>
      <c r="K91" s="17" t="n"/>
      <c r="L91" s="18" t="n"/>
      <c r="M91" s="16" t="n"/>
      <c r="N91" s="6">
        <f>IF(OR($A91="",$E91=""),"",IFERROR(IF(AND(OR($H91=Assumptions!$C$11,$H91=Assumptions!$C$12,$H91=Assumptions!$C$13),$I91&lt;&gt;""),MAX(0,$I91-$E91),MAX(0,TODAY()-$E91)),""))</f>
        <v/>
      </c>
      <c r="O91" s="7">
        <f>IF($A91="","",IF(OR($B91="",$C91="",$D91="",$E91="",$F91="",$G91="",$H91="",$J91="",$M91=""),"Check missing fields",IF(AND(OR($H91=Assumptions!$C$11,$H91=Assumptions!$C$12,$H91=Assumptions!$C$13),$I91=""),"Check decision date",IF(IFERROR(VLOOKUP($D91,Assumptions!$I$10:$K$15,2,FALSE),"")&lt;&gt;$C91,"Check property / unit",IF(AND(OR($J91=Assumptions!$D$11,$J91=Assumptions!$D$12),$L91=""),"Check offer amount",IF(AND($J91=Assumptions!$D$11,$K91=""),"Check offer expiration",IF(AND($H91=Assumptions!$C$10,$N91&gt;Assumptions!$B$4),"Review open application",IF(AND($J91=Assumptions!$D$11,$K91&lt;&gt;"",$K91&lt;TODAY()),"Review expired offer",IF(AND($J91=Assumptions!$D$11,$K91&lt;&gt;"",$K91-TODAY()&lt;=Assumptions!$B$5,$K91&gt;=TODAY()),"Review offer timing","")))))))))</f>
        <v/>
      </c>
      <c r="P91" s="19" t="n"/>
    </row>
    <row r="92" ht="22" customHeight="1">
      <c r="A92" s="16" t="n"/>
      <c r="B92" s="16" t="n"/>
      <c r="C92" s="16" t="n"/>
      <c r="D92" s="16" t="n"/>
      <c r="E92" s="17" t="n"/>
      <c r="F92" s="16" t="n"/>
      <c r="G92" s="16" t="n"/>
      <c r="H92" s="16" t="n"/>
      <c r="I92" s="17" t="n"/>
      <c r="J92" s="16" t="n"/>
      <c r="K92" s="17" t="n"/>
      <c r="L92" s="18" t="n"/>
      <c r="M92" s="16" t="n"/>
      <c r="N92" s="9">
        <f>IF(OR($A92="",$E92=""),"",IFERROR(IF(AND(OR($H92=Assumptions!$C$11,$H92=Assumptions!$C$12,$H92=Assumptions!$C$13),$I92&lt;&gt;""),MAX(0,$I92-$E92),MAX(0,TODAY()-$E92)),""))</f>
        <v/>
      </c>
      <c r="O92" s="10">
        <f>IF($A92="","",IF(OR($B92="",$C92="",$D92="",$E92="",$F92="",$G92="",$H92="",$J92="",$M92=""),"Check missing fields",IF(AND(OR($H92=Assumptions!$C$11,$H92=Assumptions!$C$12,$H92=Assumptions!$C$13),$I92=""),"Check decision date",IF(IFERROR(VLOOKUP($D92,Assumptions!$I$10:$K$15,2,FALSE),"")&lt;&gt;$C92,"Check property / unit",IF(AND(OR($J92=Assumptions!$D$11,$J92=Assumptions!$D$12),$L92=""),"Check offer amount",IF(AND($J92=Assumptions!$D$11,$K92=""),"Check offer expiration",IF(AND($H92=Assumptions!$C$10,$N92&gt;Assumptions!$B$4),"Review open application",IF(AND($J92=Assumptions!$D$11,$K92&lt;&gt;"",$K92&lt;TODAY()),"Review expired offer",IF(AND($J92=Assumptions!$D$11,$K92&lt;&gt;"",$K92-TODAY()&lt;=Assumptions!$B$5,$K92&gt;=TODAY()),"Review offer timing","")))))))))</f>
        <v/>
      </c>
      <c r="P92" s="19" t="n"/>
    </row>
    <row r="93" ht="22" customHeight="1">
      <c r="A93" s="16" t="n"/>
      <c r="B93" s="16" t="n"/>
      <c r="C93" s="16" t="n"/>
      <c r="D93" s="16" t="n"/>
      <c r="E93" s="17" t="n"/>
      <c r="F93" s="16" t="n"/>
      <c r="G93" s="16" t="n"/>
      <c r="H93" s="16" t="n"/>
      <c r="I93" s="17" t="n"/>
      <c r="J93" s="16" t="n"/>
      <c r="K93" s="17" t="n"/>
      <c r="L93" s="18" t="n"/>
      <c r="M93" s="16" t="n"/>
      <c r="N93" s="6">
        <f>IF(OR($A93="",$E93=""),"",IFERROR(IF(AND(OR($H93=Assumptions!$C$11,$H93=Assumptions!$C$12,$H93=Assumptions!$C$13),$I93&lt;&gt;""),MAX(0,$I93-$E93),MAX(0,TODAY()-$E93)),""))</f>
        <v/>
      </c>
      <c r="O93" s="7">
        <f>IF($A93="","",IF(OR($B93="",$C93="",$D93="",$E93="",$F93="",$G93="",$H93="",$J93="",$M93=""),"Check missing fields",IF(AND(OR($H93=Assumptions!$C$11,$H93=Assumptions!$C$12,$H93=Assumptions!$C$13),$I93=""),"Check decision date",IF(IFERROR(VLOOKUP($D93,Assumptions!$I$10:$K$15,2,FALSE),"")&lt;&gt;$C93,"Check property / unit",IF(AND(OR($J93=Assumptions!$D$11,$J93=Assumptions!$D$12),$L93=""),"Check offer amount",IF(AND($J93=Assumptions!$D$11,$K93=""),"Check offer expiration",IF(AND($H93=Assumptions!$C$10,$N93&gt;Assumptions!$B$4),"Review open application",IF(AND($J93=Assumptions!$D$11,$K93&lt;&gt;"",$K93&lt;TODAY()),"Review expired offer",IF(AND($J93=Assumptions!$D$11,$K93&lt;&gt;"",$K93-TODAY()&lt;=Assumptions!$B$5,$K93&gt;=TODAY()),"Review offer timing","")))))))))</f>
        <v/>
      </c>
      <c r="P93" s="19" t="n"/>
    </row>
    <row r="94" ht="22" customHeight="1">
      <c r="A94" s="16" t="n"/>
      <c r="B94" s="16" t="n"/>
      <c r="C94" s="16" t="n"/>
      <c r="D94" s="16" t="n"/>
      <c r="E94" s="17" t="n"/>
      <c r="F94" s="16" t="n"/>
      <c r="G94" s="16" t="n"/>
      <c r="H94" s="16" t="n"/>
      <c r="I94" s="17" t="n"/>
      <c r="J94" s="16" t="n"/>
      <c r="K94" s="17" t="n"/>
      <c r="L94" s="18" t="n"/>
      <c r="M94" s="16" t="n"/>
      <c r="N94" s="9">
        <f>IF(OR($A94="",$E94=""),"",IFERROR(IF(AND(OR($H94=Assumptions!$C$11,$H94=Assumptions!$C$12,$H94=Assumptions!$C$13),$I94&lt;&gt;""),MAX(0,$I94-$E94),MAX(0,TODAY()-$E94)),""))</f>
        <v/>
      </c>
      <c r="O94" s="10">
        <f>IF($A94="","",IF(OR($B94="",$C94="",$D94="",$E94="",$F94="",$G94="",$H94="",$J94="",$M94=""),"Check missing fields",IF(AND(OR($H94=Assumptions!$C$11,$H94=Assumptions!$C$12,$H94=Assumptions!$C$13),$I94=""),"Check decision date",IF(IFERROR(VLOOKUP($D94,Assumptions!$I$10:$K$15,2,FALSE),"")&lt;&gt;$C94,"Check property / unit",IF(AND(OR($J94=Assumptions!$D$11,$J94=Assumptions!$D$12),$L94=""),"Check offer amount",IF(AND($J94=Assumptions!$D$11,$K94=""),"Check offer expiration",IF(AND($H94=Assumptions!$C$10,$N94&gt;Assumptions!$B$4),"Review open application",IF(AND($J94=Assumptions!$D$11,$K94&lt;&gt;"",$K94&lt;TODAY()),"Review expired offer",IF(AND($J94=Assumptions!$D$11,$K94&lt;&gt;"",$K94-TODAY()&lt;=Assumptions!$B$5,$K94&gt;=TODAY()),"Review offer timing","")))))))))</f>
        <v/>
      </c>
      <c r="P94" s="19" t="n"/>
    </row>
    <row r="95" ht="22" customHeight="1">
      <c r="A95" s="16" t="n"/>
      <c r="B95" s="16" t="n"/>
      <c r="C95" s="16" t="n"/>
      <c r="D95" s="16" t="n"/>
      <c r="E95" s="17" t="n"/>
      <c r="F95" s="16" t="n"/>
      <c r="G95" s="16" t="n"/>
      <c r="H95" s="16" t="n"/>
      <c r="I95" s="17" t="n"/>
      <c r="J95" s="16" t="n"/>
      <c r="K95" s="17" t="n"/>
      <c r="L95" s="18" t="n"/>
      <c r="M95" s="16" t="n"/>
      <c r="N95" s="6">
        <f>IF(OR($A95="",$E95=""),"",IFERROR(IF(AND(OR($H95=Assumptions!$C$11,$H95=Assumptions!$C$12,$H95=Assumptions!$C$13),$I95&lt;&gt;""),MAX(0,$I95-$E95),MAX(0,TODAY()-$E95)),""))</f>
        <v/>
      </c>
      <c r="O95" s="7">
        <f>IF($A95="","",IF(OR($B95="",$C95="",$D95="",$E95="",$F95="",$G95="",$H95="",$J95="",$M95=""),"Check missing fields",IF(AND(OR($H95=Assumptions!$C$11,$H95=Assumptions!$C$12,$H95=Assumptions!$C$13),$I95=""),"Check decision date",IF(IFERROR(VLOOKUP($D95,Assumptions!$I$10:$K$15,2,FALSE),"")&lt;&gt;$C95,"Check property / unit",IF(AND(OR($J95=Assumptions!$D$11,$J95=Assumptions!$D$12),$L95=""),"Check offer amount",IF(AND($J95=Assumptions!$D$11,$K95=""),"Check offer expiration",IF(AND($H95=Assumptions!$C$10,$N95&gt;Assumptions!$B$4),"Review open application",IF(AND($J95=Assumptions!$D$11,$K95&lt;&gt;"",$K95&lt;TODAY()),"Review expired offer",IF(AND($J95=Assumptions!$D$11,$K95&lt;&gt;"",$K95-TODAY()&lt;=Assumptions!$B$5,$K95&gt;=TODAY()),"Review offer timing","")))))))))</f>
        <v/>
      </c>
      <c r="P95" s="19" t="n"/>
    </row>
    <row r="96" ht="22" customHeight="1">
      <c r="A96" s="16" t="n"/>
      <c r="B96" s="16" t="n"/>
      <c r="C96" s="16" t="n"/>
      <c r="D96" s="16" t="n"/>
      <c r="E96" s="17" t="n"/>
      <c r="F96" s="16" t="n"/>
      <c r="G96" s="16" t="n"/>
      <c r="H96" s="16" t="n"/>
      <c r="I96" s="17" t="n"/>
      <c r="J96" s="16" t="n"/>
      <c r="K96" s="17" t="n"/>
      <c r="L96" s="18" t="n"/>
      <c r="M96" s="16" t="n"/>
      <c r="N96" s="9">
        <f>IF(OR($A96="",$E96=""),"",IFERROR(IF(AND(OR($H96=Assumptions!$C$11,$H96=Assumptions!$C$12,$H96=Assumptions!$C$13),$I96&lt;&gt;""),MAX(0,$I96-$E96),MAX(0,TODAY()-$E96)),""))</f>
        <v/>
      </c>
      <c r="O96" s="10">
        <f>IF($A96="","",IF(OR($B96="",$C96="",$D96="",$E96="",$F96="",$G96="",$H96="",$J96="",$M96=""),"Check missing fields",IF(AND(OR($H96=Assumptions!$C$11,$H96=Assumptions!$C$12,$H96=Assumptions!$C$13),$I96=""),"Check decision date",IF(IFERROR(VLOOKUP($D96,Assumptions!$I$10:$K$15,2,FALSE),"")&lt;&gt;$C96,"Check property / unit",IF(AND(OR($J96=Assumptions!$D$11,$J96=Assumptions!$D$12),$L96=""),"Check offer amount",IF(AND($J96=Assumptions!$D$11,$K96=""),"Check offer expiration",IF(AND($H96=Assumptions!$C$10,$N96&gt;Assumptions!$B$4),"Review open application",IF(AND($J96=Assumptions!$D$11,$K96&lt;&gt;"",$K96&lt;TODAY()),"Review expired offer",IF(AND($J96=Assumptions!$D$11,$K96&lt;&gt;"",$K96-TODAY()&lt;=Assumptions!$B$5,$K96&gt;=TODAY()),"Review offer timing","")))))))))</f>
        <v/>
      </c>
      <c r="P96" s="19" t="n"/>
    </row>
    <row r="97" ht="22" customHeight="1">
      <c r="A97" s="16" t="n"/>
      <c r="B97" s="16" t="n"/>
      <c r="C97" s="16" t="n"/>
      <c r="D97" s="16" t="n"/>
      <c r="E97" s="17" t="n"/>
      <c r="F97" s="16" t="n"/>
      <c r="G97" s="16" t="n"/>
      <c r="H97" s="16" t="n"/>
      <c r="I97" s="17" t="n"/>
      <c r="J97" s="16" t="n"/>
      <c r="K97" s="17" t="n"/>
      <c r="L97" s="18" t="n"/>
      <c r="M97" s="16" t="n"/>
      <c r="N97" s="6">
        <f>IF(OR($A97="",$E97=""),"",IFERROR(IF(AND(OR($H97=Assumptions!$C$11,$H97=Assumptions!$C$12,$H97=Assumptions!$C$13),$I97&lt;&gt;""),MAX(0,$I97-$E97),MAX(0,TODAY()-$E97)),""))</f>
        <v/>
      </c>
      <c r="O97" s="7">
        <f>IF($A97="","",IF(OR($B97="",$C97="",$D97="",$E97="",$F97="",$G97="",$H97="",$J97="",$M97=""),"Check missing fields",IF(AND(OR($H97=Assumptions!$C$11,$H97=Assumptions!$C$12,$H97=Assumptions!$C$13),$I97=""),"Check decision date",IF(IFERROR(VLOOKUP($D97,Assumptions!$I$10:$K$15,2,FALSE),"")&lt;&gt;$C97,"Check property / unit",IF(AND(OR($J97=Assumptions!$D$11,$J97=Assumptions!$D$12),$L97=""),"Check offer amount",IF(AND($J97=Assumptions!$D$11,$K97=""),"Check offer expiration",IF(AND($H97=Assumptions!$C$10,$N97&gt;Assumptions!$B$4),"Review open application",IF(AND($J97=Assumptions!$D$11,$K97&lt;&gt;"",$K97&lt;TODAY()),"Review expired offer",IF(AND($J97=Assumptions!$D$11,$K97&lt;&gt;"",$K97-TODAY()&lt;=Assumptions!$B$5,$K97&gt;=TODAY()),"Review offer timing","")))))))))</f>
        <v/>
      </c>
      <c r="P97" s="19" t="n"/>
    </row>
    <row r="98" ht="22" customHeight="1">
      <c r="A98" s="16" t="n"/>
      <c r="B98" s="16" t="n"/>
      <c r="C98" s="16" t="n"/>
      <c r="D98" s="16" t="n"/>
      <c r="E98" s="17" t="n"/>
      <c r="F98" s="16" t="n"/>
      <c r="G98" s="16" t="n"/>
      <c r="H98" s="16" t="n"/>
      <c r="I98" s="17" t="n"/>
      <c r="J98" s="16" t="n"/>
      <c r="K98" s="17" t="n"/>
      <c r="L98" s="18" t="n"/>
      <c r="M98" s="16" t="n"/>
      <c r="N98" s="9">
        <f>IF(OR($A98="",$E98=""),"",IFERROR(IF(AND(OR($H98=Assumptions!$C$11,$H98=Assumptions!$C$12,$H98=Assumptions!$C$13),$I98&lt;&gt;""),MAX(0,$I98-$E98),MAX(0,TODAY()-$E98)),""))</f>
        <v/>
      </c>
      <c r="O98" s="10">
        <f>IF($A98="","",IF(OR($B98="",$C98="",$D98="",$E98="",$F98="",$G98="",$H98="",$J98="",$M98=""),"Check missing fields",IF(AND(OR($H98=Assumptions!$C$11,$H98=Assumptions!$C$12,$H98=Assumptions!$C$13),$I98=""),"Check decision date",IF(IFERROR(VLOOKUP($D98,Assumptions!$I$10:$K$15,2,FALSE),"")&lt;&gt;$C98,"Check property / unit",IF(AND(OR($J98=Assumptions!$D$11,$J98=Assumptions!$D$12),$L98=""),"Check offer amount",IF(AND($J98=Assumptions!$D$11,$K98=""),"Check offer expiration",IF(AND($H98=Assumptions!$C$10,$N98&gt;Assumptions!$B$4),"Review open application",IF(AND($J98=Assumptions!$D$11,$K98&lt;&gt;"",$K98&lt;TODAY()),"Review expired offer",IF(AND($J98=Assumptions!$D$11,$K98&lt;&gt;"",$K98-TODAY()&lt;=Assumptions!$B$5,$K98&gt;=TODAY()),"Review offer timing","")))))))))</f>
        <v/>
      </c>
      <c r="P98" s="19" t="n"/>
    </row>
    <row r="99" ht="22" customHeight="1">
      <c r="A99" s="16" t="n"/>
      <c r="B99" s="16" t="n"/>
      <c r="C99" s="16" t="n"/>
      <c r="D99" s="16" t="n"/>
      <c r="E99" s="17" t="n"/>
      <c r="F99" s="16" t="n"/>
      <c r="G99" s="16" t="n"/>
      <c r="H99" s="16" t="n"/>
      <c r="I99" s="17" t="n"/>
      <c r="J99" s="16" t="n"/>
      <c r="K99" s="17" t="n"/>
      <c r="L99" s="18" t="n"/>
      <c r="M99" s="16" t="n"/>
      <c r="N99" s="6">
        <f>IF(OR($A99="",$E99=""),"",IFERROR(IF(AND(OR($H99=Assumptions!$C$11,$H99=Assumptions!$C$12,$H99=Assumptions!$C$13),$I99&lt;&gt;""),MAX(0,$I99-$E99),MAX(0,TODAY()-$E99)),""))</f>
        <v/>
      </c>
      <c r="O99" s="7">
        <f>IF($A99="","",IF(OR($B99="",$C99="",$D99="",$E99="",$F99="",$G99="",$H99="",$J99="",$M99=""),"Check missing fields",IF(AND(OR($H99=Assumptions!$C$11,$H99=Assumptions!$C$12,$H99=Assumptions!$C$13),$I99=""),"Check decision date",IF(IFERROR(VLOOKUP($D99,Assumptions!$I$10:$K$15,2,FALSE),"")&lt;&gt;$C99,"Check property / unit",IF(AND(OR($J99=Assumptions!$D$11,$J99=Assumptions!$D$12),$L99=""),"Check offer amount",IF(AND($J99=Assumptions!$D$11,$K99=""),"Check offer expiration",IF(AND($H99=Assumptions!$C$10,$N99&gt;Assumptions!$B$4),"Review open application",IF(AND($J99=Assumptions!$D$11,$K99&lt;&gt;"",$K99&lt;TODAY()),"Review expired offer",IF(AND($J99=Assumptions!$D$11,$K99&lt;&gt;"",$K99-TODAY()&lt;=Assumptions!$B$5,$K99&gt;=TODAY()),"Review offer timing","")))))))))</f>
        <v/>
      </c>
      <c r="P99" s="19" t="n"/>
    </row>
    <row r="100" ht="22" customHeight="1">
      <c r="A100" s="16" t="n"/>
      <c r="B100" s="16" t="n"/>
      <c r="C100" s="16" t="n"/>
      <c r="D100" s="16" t="n"/>
      <c r="E100" s="17" t="n"/>
      <c r="F100" s="16" t="n"/>
      <c r="G100" s="16" t="n"/>
      <c r="H100" s="16" t="n"/>
      <c r="I100" s="17" t="n"/>
      <c r="J100" s="16" t="n"/>
      <c r="K100" s="17" t="n"/>
      <c r="L100" s="18" t="n"/>
      <c r="M100" s="16" t="n"/>
      <c r="N100" s="9">
        <f>IF(OR($A100="",$E100=""),"",IFERROR(IF(AND(OR($H100=Assumptions!$C$11,$H100=Assumptions!$C$12,$H100=Assumptions!$C$13),$I100&lt;&gt;""),MAX(0,$I100-$E100),MAX(0,TODAY()-$E100)),""))</f>
        <v/>
      </c>
      <c r="O100" s="10">
        <f>IF($A100="","",IF(OR($B100="",$C100="",$D100="",$E100="",$F100="",$G100="",$H100="",$J100="",$M100=""),"Check missing fields",IF(AND(OR($H100=Assumptions!$C$11,$H100=Assumptions!$C$12,$H100=Assumptions!$C$13),$I100=""),"Check decision date",IF(IFERROR(VLOOKUP($D100,Assumptions!$I$10:$K$15,2,FALSE),"")&lt;&gt;$C100,"Check property / unit",IF(AND(OR($J100=Assumptions!$D$11,$J100=Assumptions!$D$12),$L100=""),"Check offer amount",IF(AND($J100=Assumptions!$D$11,$K100=""),"Check offer expiration",IF(AND($H100=Assumptions!$C$10,$N100&gt;Assumptions!$B$4),"Review open application",IF(AND($J100=Assumptions!$D$11,$K100&lt;&gt;"",$K100&lt;TODAY()),"Review expired offer",IF(AND($J100=Assumptions!$D$11,$K100&lt;&gt;"",$K100-TODAY()&lt;=Assumptions!$B$5,$K100&gt;=TODAY()),"Review offer timing","")))))))))</f>
        <v/>
      </c>
      <c r="P100" s="19" t="n"/>
    </row>
    <row r="101" ht="22" customHeight="1">
      <c r="A101" s="16" t="n"/>
      <c r="B101" s="16" t="n"/>
      <c r="C101" s="16" t="n"/>
      <c r="D101" s="16" t="n"/>
      <c r="E101" s="17" t="n"/>
      <c r="F101" s="16" t="n"/>
      <c r="G101" s="16" t="n"/>
      <c r="H101" s="16" t="n"/>
      <c r="I101" s="17" t="n"/>
      <c r="J101" s="16" t="n"/>
      <c r="K101" s="17" t="n"/>
      <c r="L101" s="18" t="n"/>
      <c r="M101" s="16" t="n"/>
      <c r="N101" s="6">
        <f>IF(OR($A101="",$E101=""),"",IFERROR(IF(AND(OR($H101=Assumptions!$C$11,$H101=Assumptions!$C$12,$H101=Assumptions!$C$13),$I101&lt;&gt;""),MAX(0,$I101-$E101),MAX(0,TODAY()-$E101)),""))</f>
        <v/>
      </c>
      <c r="O101" s="7">
        <f>IF($A101="","",IF(OR($B101="",$C101="",$D101="",$E101="",$F101="",$G101="",$H101="",$J101="",$M101=""),"Check missing fields",IF(AND(OR($H101=Assumptions!$C$11,$H101=Assumptions!$C$12,$H101=Assumptions!$C$13),$I101=""),"Check decision date",IF(IFERROR(VLOOKUP($D101,Assumptions!$I$10:$K$15,2,FALSE),"")&lt;&gt;$C101,"Check property / unit",IF(AND(OR($J101=Assumptions!$D$11,$J101=Assumptions!$D$12),$L101=""),"Check offer amount",IF(AND($J101=Assumptions!$D$11,$K101=""),"Check offer expiration",IF(AND($H101=Assumptions!$C$10,$N101&gt;Assumptions!$B$4),"Review open application",IF(AND($J101=Assumptions!$D$11,$K101&lt;&gt;"",$K101&lt;TODAY()),"Review expired offer",IF(AND($J101=Assumptions!$D$11,$K101&lt;&gt;"",$K101-TODAY()&lt;=Assumptions!$B$5,$K101&gt;=TODAY()),"Review offer timing","")))))))))</f>
        <v/>
      </c>
      <c r="P101" s="19" t="n"/>
    </row>
    <row r="102" ht="22" customHeight="1">
      <c r="A102" s="16" t="n"/>
      <c r="B102" s="16" t="n"/>
      <c r="C102" s="16" t="n"/>
      <c r="D102" s="16" t="n"/>
      <c r="E102" s="17" t="n"/>
      <c r="F102" s="16" t="n"/>
      <c r="G102" s="16" t="n"/>
      <c r="H102" s="16" t="n"/>
      <c r="I102" s="17" t="n"/>
      <c r="J102" s="16" t="n"/>
      <c r="K102" s="17" t="n"/>
      <c r="L102" s="18" t="n"/>
      <c r="M102" s="16" t="n"/>
      <c r="N102" s="9">
        <f>IF(OR($A102="",$E102=""),"",IFERROR(IF(AND(OR($H102=Assumptions!$C$11,$H102=Assumptions!$C$12,$H102=Assumptions!$C$13),$I102&lt;&gt;""),MAX(0,$I102-$E102),MAX(0,TODAY()-$E102)),""))</f>
        <v/>
      </c>
      <c r="O102" s="10">
        <f>IF($A102="","",IF(OR($B102="",$C102="",$D102="",$E102="",$F102="",$G102="",$H102="",$J102="",$M102=""),"Check missing fields",IF(AND(OR($H102=Assumptions!$C$11,$H102=Assumptions!$C$12,$H102=Assumptions!$C$13),$I102=""),"Check decision date",IF(IFERROR(VLOOKUP($D102,Assumptions!$I$10:$K$15,2,FALSE),"")&lt;&gt;$C102,"Check property / unit",IF(AND(OR($J102=Assumptions!$D$11,$J102=Assumptions!$D$12),$L102=""),"Check offer amount",IF(AND($J102=Assumptions!$D$11,$K102=""),"Check offer expiration",IF(AND($H102=Assumptions!$C$10,$N102&gt;Assumptions!$B$4),"Review open application",IF(AND($J102=Assumptions!$D$11,$K102&lt;&gt;"",$K102&lt;TODAY()),"Review expired offer",IF(AND($J102=Assumptions!$D$11,$K102&lt;&gt;"",$K102-TODAY()&lt;=Assumptions!$B$5,$K102&gt;=TODAY()),"Review offer timing","")))))))))</f>
        <v/>
      </c>
      <c r="P102" s="19" t="n"/>
    </row>
    <row r="103" ht="22" customHeight="1">
      <c r="A103" s="16" t="n"/>
      <c r="B103" s="16" t="n"/>
      <c r="C103" s="16" t="n"/>
      <c r="D103" s="16" t="n"/>
      <c r="E103" s="17" t="n"/>
      <c r="F103" s="16" t="n"/>
      <c r="G103" s="16" t="n"/>
      <c r="H103" s="16" t="n"/>
      <c r="I103" s="17" t="n"/>
      <c r="J103" s="16" t="n"/>
      <c r="K103" s="17" t="n"/>
      <c r="L103" s="18" t="n"/>
      <c r="M103" s="16" t="n"/>
      <c r="N103" s="6">
        <f>IF(OR($A103="",$E103=""),"",IFERROR(IF(AND(OR($H103=Assumptions!$C$11,$H103=Assumptions!$C$12,$H103=Assumptions!$C$13),$I103&lt;&gt;""),MAX(0,$I103-$E103),MAX(0,TODAY()-$E103)),""))</f>
        <v/>
      </c>
      <c r="O103" s="7">
        <f>IF($A103="","",IF(OR($B103="",$C103="",$D103="",$E103="",$F103="",$G103="",$H103="",$J103="",$M103=""),"Check missing fields",IF(AND(OR($H103=Assumptions!$C$11,$H103=Assumptions!$C$12,$H103=Assumptions!$C$13),$I103=""),"Check decision date",IF(IFERROR(VLOOKUP($D103,Assumptions!$I$10:$K$15,2,FALSE),"")&lt;&gt;$C103,"Check property / unit",IF(AND(OR($J103=Assumptions!$D$11,$J103=Assumptions!$D$12),$L103=""),"Check offer amount",IF(AND($J103=Assumptions!$D$11,$K103=""),"Check offer expiration",IF(AND($H103=Assumptions!$C$10,$N103&gt;Assumptions!$B$4),"Review open application",IF(AND($J103=Assumptions!$D$11,$K103&lt;&gt;"",$K103&lt;TODAY()),"Review expired offer",IF(AND($J103=Assumptions!$D$11,$K103&lt;&gt;"",$K103-TODAY()&lt;=Assumptions!$B$5,$K103&gt;=TODAY()),"Review offer timing","")))))))))</f>
        <v/>
      </c>
      <c r="P103" s="19" t="n"/>
    </row>
    <row r="104" ht="22" customHeight="1">
      <c r="A104" s="16" t="n"/>
      <c r="B104" s="16" t="n"/>
      <c r="C104" s="16" t="n"/>
      <c r="D104" s="16" t="n"/>
      <c r="E104" s="17" t="n"/>
      <c r="F104" s="16" t="n"/>
      <c r="G104" s="16" t="n"/>
      <c r="H104" s="16" t="n"/>
      <c r="I104" s="17" t="n"/>
      <c r="J104" s="16" t="n"/>
      <c r="K104" s="17" t="n"/>
      <c r="L104" s="18" t="n"/>
      <c r="M104" s="16" t="n"/>
      <c r="N104" s="9">
        <f>IF(OR($A104="",$E104=""),"",IFERROR(IF(AND(OR($H104=Assumptions!$C$11,$H104=Assumptions!$C$12,$H104=Assumptions!$C$13),$I104&lt;&gt;""),MAX(0,$I104-$E104),MAX(0,TODAY()-$E104)),""))</f>
        <v/>
      </c>
      <c r="O104" s="10">
        <f>IF($A104="","",IF(OR($B104="",$C104="",$D104="",$E104="",$F104="",$G104="",$H104="",$J104="",$M104=""),"Check missing fields",IF(AND(OR($H104=Assumptions!$C$11,$H104=Assumptions!$C$12,$H104=Assumptions!$C$13),$I104=""),"Check decision date",IF(IFERROR(VLOOKUP($D104,Assumptions!$I$10:$K$15,2,FALSE),"")&lt;&gt;$C104,"Check property / unit",IF(AND(OR($J104=Assumptions!$D$11,$J104=Assumptions!$D$12),$L104=""),"Check offer amount",IF(AND($J104=Assumptions!$D$11,$K104=""),"Check offer expiration",IF(AND($H104=Assumptions!$C$10,$N104&gt;Assumptions!$B$4),"Review open application",IF(AND($J104=Assumptions!$D$11,$K104&lt;&gt;"",$K104&lt;TODAY()),"Review expired offer",IF(AND($J104=Assumptions!$D$11,$K104&lt;&gt;"",$K104-TODAY()&lt;=Assumptions!$B$5,$K104&gt;=TODAY()),"Review offer timing","")))))))))</f>
        <v/>
      </c>
      <c r="P104" s="19" t="n"/>
    </row>
  </sheetData>
  <autoFilter ref="A4:P104"/>
  <mergeCells count="1">
    <mergeCell ref="A1:P1"/>
  </mergeCells>
  <conditionalFormatting sqref="O5:O104">
    <cfRule type="expression" priority="1" dxfId="0">
      <formula>LEN($O5)&gt;0</formula>
    </cfRule>
  </conditionalFormatting>
  <dataValidations count="12">
    <dataValidation sqref="A5:A104" showDropDown="0" showInputMessage="0" showErrorMessage="1" allowBlank="0" errorTitle="Duplicate application ID" error="Enter a blank or a unique application ID." type="custom">
      <formula1>OR(A5="",COUNTIF($A$5:$A$104,A5)=1)</formula1>
    </dataValidation>
    <dataValidation sqref="C5:C104" showDropDown="0" showInputMessage="0" showErrorMessage="1" allowBlank="0" errorTitle="Choose a listed property" error="Select a property from the editable Assumptions list." type="list">
      <formula1>INDIRECT("'Assumptions'!$F$10:$F$12")</formula1>
    </dataValidation>
    <dataValidation sqref="D5:D104" showDropDown="0" showInputMessage="0" showErrorMessage="1" allowBlank="0" errorTitle="Choose a listed unit" error="Select a unit from the editable unit registry." type="list">
      <formula1>INDIRECT("'Assumptions'!$I$10:$I$15")</formula1>
    </dataValidation>
    <dataValidation sqref="E5:E104" showDropDown="0" showInputMessage="0" showErrorMessage="1" allowBlank="0" errorTitle="Check the received date" error="Enter a date from 01/01/2000 through 12/31/2100." type="date" operator="between">
      <formula1>DATE(2000,1,1)</formula1>
      <formula2>DATE(2100,12,31)</formula2>
    </dataValidation>
    <dataValidation sqref="F5:F104" showDropDown="0" showInputMessage="0" showErrorMessage="1" allowBlank="0" errorTitle="Choose a completeness status" error="Select a choice from the editable Assumptions list." type="list">
      <formula1>INDIRECT("'Assumptions'!$A$10:$A$11")</formula1>
    </dataValidation>
    <dataValidation sqref="G5:G104" showDropDown="0" showInputMessage="0" showErrorMessage="1" allowBlank="0" errorTitle="Choose a screening status" error="Select a choice from the editable Assumptions list." type="list">
      <formula1>INDIRECT("'Assumptions'!$B$10:$B$13")</formula1>
    </dataValidation>
    <dataValidation sqref="H5:H104" showDropDown="0" showInputMessage="0" showErrorMessage="1" allowBlank="0" errorTitle="Choose a decision status" error="Select a choice from the editable Assumptions list." type="list">
      <formula1>INDIRECT("'Assumptions'!$C$10:$C$13")</formula1>
    </dataValidation>
    <dataValidation sqref="I5:I104" showDropDown="0" showInputMessage="0" showErrorMessage="1" allowBlank="0" errorTitle="Check the decision date" error="Use a date on or after the received date." type="custom">
      <formula1>OR(I5="",AND(ISNUMBER(I5),ISNUMBER(E5),I5&gt;=E5,I5&lt;=DATE(2100,12,31)))</formula1>
    </dataValidation>
    <dataValidation sqref="J5:J104" showDropDown="0" showInputMessage="0" showErrorMessage="1" allowBlank="0" errorTitle="Choose a lease offer status" error="Select a choice from the editable Assumptions list." type="list">
      <formula1>INDIRECT("'Assumptions'!$D$10:$D$14")</formula1>
    </dataValidation>
    <dataValidation sqref="K5:K104" showDropDown="0" showInputMessage="0" showErrorMessage="1" allowBlank="0" errorTitle="Check the offer expiration" error="Use a date on or after the received date." type="custom">
      <formula1>OR(K5="",AND(ISNUMBER(K5),ISNUMBER(E5),K5&gt;=E5,K5&lt;=DATE(2100,12,31)))</formula1>
    </dataValidation>
    <dataValidation sqref="L5:L104" showDropDown="0" showInputMessage="0" showErrorMessage="1" allowBlank="0" errorTitle="Check the monthly rent" error="Enter a dollar amount from $0.00 through $100,000.00." type="decimal" operator="between">
      <formula1>0</formula1>
      <formula2>100000</formula2>
    </dataValidation>
    <dataValidation sqref="M5:M104" showDropDown="0" showInputMessage="0" showErrorMessage="1" allowBlank="0" errorTitle="Choose a next action owner" error="Select a choice from the editable Assumptions list." type="list">
      <formula1>INDIRECT("'Assumptions'!$E$10:$E$12")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0" zoomScale="85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48" customWidth="1" min="3" max="3"/>
    <col width="21" customWidth="1" min="4" max="4"/>
    <col width="20" customWidth="1" min="5" max="5"/>
    <col width="27" customWidth="1" min="6" max="6"/>
    <col width="3" customWidth="1" min="7" max="7"/>
    <col width="3" customWidth="1" min="8" max="8"/>
    <col width="12" customWidth="1" min="9" max="9"/>
    <col width="27" customWidth="1" min="10" max="10"/>
    <col width="20" customWidth="1" min="11" max="11"/>
  </cols>
  <sheetData>
    <row r="1" ht="28" customHeight="1">
      <c r="A1" s="1" t="inlineStr">
        <is>
          <t>Assumptions and Editable Lists</t>
        </is>
      </c>
    </row>
    <row r="2">
      <c r="A2" s="14" t="inlineStr">
        <is>
          <t>Edit operational limits and choices as needed. All property, unit, and amount examples are fictional.</t>
        </is>
      </c>
    </row>
    <row r="3">
      <c r="A3" s="4" t="inlineStr">
        <is>
          <t>Setting</t>
        </is>
      </c>
      <c r="B3" s="4" t="inlineStr">
        <is>
          <t>Value</t>
        </is>
      </c>
      <c r="C3" s="4" t="inlineStr">
        <is>
          <t>Use</t>
        </is>
      </c>
    </row>
    <row r="4" ht="34" customHeight="1">
      <c r="A4" s="20" t="inlineStr">
        <is>
          <t>Open application review threshold (days)</t>
        </is>
      </c>
      <c r="B4" s="21" t="n">
        <v>7</v>
      </c>
      <c r="C4" s="20" t="inlineStr">
        <is>
          <t>Flags a pending application after this many open days.</t>
        </is>
      </c>
    </row>
    <row r="5" ht="34" customHeight="1">
      <c r="A5" s="22" t="inlineStr">
        <is>
          <t>Offer timing warning window (days)</t>
        </is>
      </c>
      <c r="B5" s="21" t="n">
        <v>3</v>
      </c>
      <c r="C5" s="22" t="inlineStr">
        <is>
          <t>Flags a sent offer when its expiration date is within this many days.</t>
        </is>
      </c>
    </row>
    <row r="6"/>
    <row r="7">
      <c r="A7" s="23" t="inlineStr">
        <is>
          <t>These workflow choices and alerts support human review and do not define legal screening criteria.</t>
        </is>
      </c>
    </row>
    <row r="8"/>
    <row r="9">
      <c r="A9" s="4" t="inlineStr">
        <is>
          <t>Completeness</t>
        </is>
      </c>
      <c r="B9" s="4" t="inlineStr">
        <is>
          <t>Screening status</t>
        </is>
      </c>
      <c r="C9" s="4" t="inlineStr">
        <is>
          <t>Decision</t>
        </is>
      </c>
      <c r="D9" s="4" t="inlineStr">
        <is>
          <t>Lease offer status</t>
        </is>
      </c>
      <c r="E9" s="4" t="inlineStr">
        <is>
          <t>Next action owner</t>
        </is>
      </c>
      <c r="F9" s="4" t="inlineStr">
        <is>
          <t>Property choices</t>
        </is>
      </c>
      <c r="I9" s="4" t="inlineStr">
        <is>
          <t>Unit</t>
        </is>
      </c>
      <c r="J9" s="4" t="inlineStr">
        <is>
          <t>Property</t>
        </is>
      </c>
      <c r="K9" s="4" t="inlineStr">
        <is>
          <t>Listed monthly rent</t>
        </is>
      </c>
    </row>
    <row r="10">
      <c r="A10" s="16" t="inlineStr">
        <is>
          <t>Complete</t>
        </is>
      </c>
      <c r="B10" s="16" t="inlineStr">
        <is>
          <t>Not Started</t>
        </is>
      </c>
      <c r="C10" s="16" t="inlineStr">
        <is>
          <t>Pending</t>
        </is>
      </c>
      <c r="D10" s="16" t="inlineStr">
        <is>
          <t>Not Sent</t>
        </is>
      </c>
      <c r="E10" s="16" t="inlineStr">
        <is>
          <t>Applicant</t>
        </is>
      </c>
      <c r="F10" s="16" t="inlineStr">
        <is>
          <t>Fictional Juniper Row</t>
        </is>
      </c>
      <c r="I10" s="16" t="inlineStr">
        <is>
          <t>FJ-A1</t>
        </is>
      </c>
      <c r="J10" s="16" t="inlineStr">
        <is>
          <t>Fictional Juniper Row</t>
        </is>
      </c>
      <c r="K10" s="18" t="n">
        <v>1850</v>
      </c>
    </row>
    <row r="11">
      <c r="A11" s="16" t="inlineStr">
        <is>
          <t>Needs Information</t>
        </is>
      </c>
      <c r="B11" s="16" t="inlineStr">
        <is>
          <t>In Progress</t>
        </is>
      </c>
      <c r="C11" s="16" t="inlineStr">
        <is>
          <t>Approved</t>
        </is>
      </c>
      <c r="D11" s="16" t="inlineStr">
        <is>
          <t>Sent</t>
        </is>
      </c>
      <c r="E11" s="16" t="inlineStr">
        <is>
          <t>Leasing Team</t>
        </is>
      </c>
      <c r="F11" s="16" t="inlineStr">
        <is>
          <t>Fictional Harbor Lantern</t>
        </is>
      </c>
      <c r="I11" s="16" t="inlineStr">
        <is>
          <t>FJ-A2</t>
        </is>
      </c>
      <c r="J11" s="16" t="inlineStr">
        <is>
          <t>Fictional Juniper Row</t>
        </is>
      </c>
      <c r="K11" s="18" t="n">
        <v>1925</v>
      </c>
    </row>
    <row r="12">
      <c r="B12" s="16" t="inlineStr">
        <is>
          <t>Complete</t>
        </is>
      </c>
      <c r="C12" s="16" t="inlineStr">
        <is>
          <t>Declined</t>
        </is>
      </c>
      <c r="D12" s="16" t="inlineStr">
        <is>
          <t>Accepted</t>
        </is>
      </c>
      <c r="E12" s="16" t="inlineStr">
        <is>
          <t>Property Manager</t>
        </is>
      </c>
      <c r="F12" s="16" t="inlineStr">
        <is>
          <t>Fictional Copper Kite</t>
        </is>
      </c>
      <c r="I12" s="16" t="inlineStr">
        <is>
          <t>HL-B1</t>
        </is>
      </c>
      <c r="J12" s="16" t="inlineStr">
        <is>
          <t>Fictional Harbor Lantern</t>
        </is>
      </c>
      <c r="K12" s="18" t="n">
        <v>2100</v>
      </c>
    </row>
    <row r="13">
      <c r="B13" s="16" t="inlineStr">
        <is>
          <t>Stopped</t>
        </is>
      </c>
      <c r="C13" s="16" t="inlineStr">
        <is>
          <t>Withdrawn</t>
        </is>
      </c>
      <c r="D13" s="16" t="inlineStr">
        <is>
          <t>Declined</t>
        </is>
      </c>
      <c r="I13" s="16" t="inlineStr">
        <is>
          <t>HL-B2</t>
        </is>
      </c>
      <c r="J13" s="16" t="inlineStr">
        <is>
          <t>Fictional Harbor Lantern</t>
        </is>
      </c>
      <c r="K13" s="18" t="n">
        <v>2175</v>
      </c>
    </row>
    <row r="14">
      <c r="D14" s="16" t="inlineStr">
        <is>
          <t>Withdrawn</t>
        </is>
      </c>
      <c r="I14" s="16" t="inlineStr">
        <is>
          <t>CK-C1</t>
        </is>
      </c>
      <c r="J14" s="16" t="inlineStr">
        <is>
          <t>Fictional Copper Kite</t>
        </is>
      </c>
      <c r="K14" s="18" t="n">
        <v>1675</v>
      </c>
    </row>
    <row r="15">
      <c r="I15" s="16" t="inlineStr">
        <is>
          <t>CK-C2</t>
        </is>
      </c>
      <c r="J15" s="16" t="inlineStr">
        <is>
          <t>Fictional Copper Kite</t>
        </is>
      </c>
      <c r="K15" s="18" t="n">
        <v>1740</v>
      </c>
    </row>
  </sheetData>
  <mergeCells count="1">
    <mergeCell ref="A1:K1"/>
  </mergeCells>
  <dataValidations count="1">
    <dataValidation sqref="B4:B5" showDropDown="0" showInputMessage="1" showErrorMessage="1" allowBlank="0" errorTitle="Enter a whole number" error="Enter a whole number from 0 through 365." promptTitle="Editable review limit" prompt="Enter the number of calendar days used for the workbook alert." type="whole" operator="between">
      <formula1>0</formula1>
      <formula2>365</formula2>
    </dataValidation>
  </dataValidations>
  <pageMargins left="0.75" right="0.75" top="1" bottom="1" header="0.5" footer="0.5"/>
  <pageSetup orientation="landscape" fitToHeight="1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2026-09-10T05:06:29Z</dcterms:created>
  <dcterms:modified xmlns:dcterms="http://purl.org/dc/terms/" xmlns:xsi="http://www.w3.org/2001/XMLSchema-instance" xsi:type="dcterms:W3CDTF">2026-09-10T05:06:29+00:00Z</dcterms:modified>
</cp:coreProperties>
</file>