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'Summary'!$A$4:$B$15</definedName>
    <definedName name="_xlnm._FilterDatabase" localSheetId="1" hidden="1">'Checklist'!$A$4:$M$104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83B4E"/>
      <sz val="10"/>
    </font>
    <font>
      <name val="Aptos"/>
      <b val="1"/>
      <color rgb="00183B4E"/>
      <sz val="10"/>
    </font>
    <font>
      <name val="Aptos"/>
      <i val="1"/>
      <color rgb="00566A64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color rgb="00183B4E"/>
        <sz val="10"/>
      </font>
      <fill>
        <patternFill patternType="solid">
          <fgColor rgb="00F5F8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Checklist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0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Rental Application Completeness Checklist Summary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2" t="n"/>
    </row>
    <row r="2"/>
    <row r="3"/>
    <row r="4">
      <c r="A4" s="2" t="inlineStr">
        <is>
          <t>Indicator</t>
        </is>
      </c>
      <c r="B4" s="2" t="inlineStr">
        <is>
          <t>Calculated Value</t>
        </is>
      </c>
      <c r="D4" s="2" t="inlineStr">
        <is>
          <t>Status</t>
        </is>
      </c>
      <c r="E4" s="2" t="inlineStr">
        <is>
          <t>Item Count</t>
        </is>
      </c>
    </row>
    <row r="5">
      <c r="A5" s="3" t="inlineStr">
        <is>
          <t>As of</t>
        </is>
      </c>
      <c r="B5" s="4">
        <f>TODAY()</f>
        <v/>
      </c>
      <c r="D5" s="3">
        <f>Assumptions!$A$5</f>
        <v/>
      </c>
      <c r="E5" s="5">
        <f>COUNTIF(Checklist!$J$5:$J$104,D5)</f>
        <v/>
      </c>
    </row>
    <row r="6">
      <c r="A6" s="6" t="inlineStr">
        <is>
          <t>Checklist rows</t>
        </is>
      </c>
      <c r="B6" s="7">
        <f>COUNTIF(Checklist!$A$5:$A$104,"&lt;&gt;")</f>
        <v/>
      </c>
      <c r="D6" s="6">
        <f>Assumptions!$A$6</f>
        <v/>
      </c>
      <c r="E6" s="8">
        <f>COUNTIF(Checklist!$J$5:$J$104,D6)</f>
        <v/>
      </c>
    </row>
    <row r="7">
      <c r="A7" s="3" t="inlineStr">
        <is>
          <t>Applications</t>
        </is>
      </c>
      <c r="B7" s="9">
        <f>IFERROR(SUMPRODUCT((Checklist!$A$5:$A$104&lt;&gt;"")/COUNTIF(Checklist!$A$5:$A$104,Checklist!$A$5:$A$104&amp;"")),0)</f>
        <v/>
      </c>
      <c r="D7" s="3">
        <f>Assumptions!$A$7</f>
        <v/>
      </c>
      <c r="E7" s="5">
        <f>COUNTIF(Checklist!$J$5:$J$104,D7)</f>
        <v/>
      </c>
    </row>
    <row r="8">
      <c r="A8" s="6">
        <f>Assumptions!$A$5&amp;" items"</f>
        <v/>
      </c>
      <c r="B8" s="7">
        <f>COUNTIF(Checklist!$J$5:$J$104,Assumptions!$A$5)</f>
        <v/>
      </c>
      <c r="D8" s="6">
        <f>Assumptions!$A$8</f>
        <v/>
      </c>
      <c r="E8" s="8">
        <f>COUNTIF(Checklist!$J$5:$J$104,D8)</f>
        <v/>
      </c>
    </row>
    <row r="9">
      <c r="A9" s="3">
        <f>Assumptions!$A$6&amp;" items"</f>
        <v/>
      </c>
      <c r="B9" s="9">
        <f>COUNTIF(Checklist!$J$5:$J$104,Assumptions!$A$6)</f>
        <v/>
      </c>
    </row>
    <row r="10">
      <c r="A10" s="6">
        <f>Assumptions!$A$7&amp;" items"</f>
        <v/>
      </c>
      <c r="B10" s="7">
        <f>COUNTIF(Checklist!$J$5:$J$104,Assumptions!$A$7)</f>
        <v/>
      </c>
    </row>
    <row r="11">
      <c r="A11" s="3">
        <f>Assumptions!$A$8&amp;" items"</f>
        <v/>
      </c>
      <c r="B11" s="9">
        <f>COUNTIF(Checklist!$J$5:$J$104,Assumptions!$A$8)</f>
        <v/>
      </c>
    </row>
    <row r="12">
      <c r="A12" s="6" t="inlineStr">
        <is>
          <t>Past-due items</t>
        </is>
      </c>
      <c r="B12" s="7">
        <f>COUNTIF(Checklist!$M$5:$M$104,"Past due")</f>
        <v/>
      </c>
    </row>
    <row r="13">
      <c r="A13" s="3" t="inlineStr">
        <is>
          <t>Due-soon items</t>
        </is>
      </c>
      <c r="B13" s="9">
        <f>COUNTIF(Checklist!$M$5:$M$104,"Due soon")</f>
        <v/>
      </c>
    </row>
    <row r="14">
      <c r="A14" s="6" t="inlineStr">
        <is>
          <t>Data checks needed</t>
        </is>
      </c>
      <c r="B14" s="7">
        <f>COUNTIF(Checklist!$M$5:$M$104,"Status needed")+COUNTIF(Checklist!$M$5:$M$104,"Add received date")+COUNTIF(Checklist!$M$5:$M$104,"Add due date")+COUNTIF(Checklist!$M$5:$M$104,"Check status/date")</f>
        <v/>
      </c>
    </row>
    <row r="15">
      <c r="A15" s="3" t="inlineStr">
        <is>
          <t>Applicable completion</t>
        </is>
      </c>
      <c r="B15" s="10">
        <f>IFERROR(COUNTIF(Checklist!$J$5:$J$104,Assumptions!$A$5)/(COUNTIF(Checklist!$A$5:$A$104,"&lt;&gt;")-COUNTIF(Checklist!$J$5:$J$104,Assumptions!$A$8)),"")</f>
        <v/>
      </c>
    </row>
  </sheetData>
  <autoFilter ref="A4:B15"/>
  <mergeCells count="1">
    <mergeCell ref="A1:N1"/>
  </mergeCells>
  <conditionalFormatting sqref="B15">
    <cfRule type="expression" priority="1" dxfId="0">
      <formula>AND(ISNUMBER($B$15),$B$15=1)</formula>
    </cfRule>
    <cfRule type="expression" priority="2" dxfId="1">
      <formula>AND(ISNUMBER($B$15),$B$15&lt;1)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27" customWidth="1" min="3" max="3"/>
    <col width="13" customWidth="1" min="4" max="4"/>
    <col width="16" customWidth="1" min="5" max="5"/>
    <col width="24" customWidth="1" min="6" max="6"/>
    <col width="16" customWidth="1" min="7" max="7"/>
    <col width="16" customWidth="1" min="8" max="8"/>
    <col width="18" customWidth="1" min="9" max="9"/>
    <col width="18" customWidth="1" min="10" max="10"/>
    <col width="34" customWidth="1" min="11" max="11"/>
    <col width="12" customWidth="1" min="12" max="12"/>
    <col width="24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Rental Application Completeness Checklist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</row>
    <row r="2">
      <c r="A2" s="11" t="inlineStr">
        <is>
          <t>Enter one row for each application item. Yellow cells are editable, alerts require human review, and all examples are fictional.</t>
        </is>
      </c>
    </row>
    <row r="3"/>
    <row r="4" ht="34" customHeight="1">
      <c r="A4" s="12" t="inlineStr">
        <is>
          <t>Application ID</t>
        </is>
      </c>
      <c r="B4" s="12" t="inlineStr">
        <is>
          <t>Applicant</t>
        </is>
      </c>
      <c r="C4" s="12" t="inlineStr">
        <is>
          <t>Property</t>
        </is>
      </c>
      <c r="D4" s="12" t="inlineStr">
        <is>
          <t>Unit</t>
        </is>
      </c>
      <c r="E4" s="12" t="inlineStr">
        <is>
          <t>Application Date</t>
        </is>
      </c>
      <c r="F4" s="12" t="inlineStr">
        <is>
          <t>Checklist Item</t>
        </is>
      </c>
      <c r="G4" s="12" t="inlineStr">
        <is>
          <t>Item Due Date</t>
        </is>
      </c>
      <c r="H4" s="12" t="inlineStr">
        <is>
          <t>Received Date</t>
        </is>
      </c>
      <c r="I4" s="12" t="inlineStr">
        <is>
          <t>Responsibility</t>
        </is>
      </c>
      <c r="J4" s="12" t="inlineStr">
        <is>
          <t>Status</t>
        </is>
      </c>
      <c r="K4" s="12" t="inlineStr">
        <is>
          <t>Review Note</t>
        </is>
      </c>
      <c r="L4" s="12" t="inlineStr">
        <is>
          <t>Days Open</t>
        </is>
      </c>
      <c r="M4" s="12" t="inlineStr">
        <is>
          <t>Review Alert</t>
        </is>
      </c>
      <c r="O4" t="inlineStr">
        <is>
          <t>Status Helper</t>
        </is>
      </c>
      <c r="P4" t="inlineStr">
        <is>
          <t>Responsibility Helper</t>
        </is>
      </c>
    </row>
    <row r="5" ht="30" customHeight="1">
      <c r="A5" s="13" t="inlineStr">
        <is>
          <t>APP-FIC-001</t>
        </is>
      </c>
      <c r="B5" s="13" t="inlineStr">
        <is>
          <t>Avery Example (Fictional)</t>
        </is>
      </c>
      <c r="C5" s="13" t="inlineStr">
        <is>
          <t>Fictional Cedar House</t>
        </is>
      </c>
      <c r="D5" s="13" t="inlineStr">
        <is>
          <t>Unit F-101</t>
        </is>
      </c>
      <c r="E5" s="14" t="n">
        <v>46267</v>
      </c>
      <c r="F5" s="13" t="inlineStr">
        <is>
          <t>Signed application</t>
        </is>
      </c>
      <c r="G5" s="14" t="n">
        <v>46269</v>
      </c>
      <c r="H5" s="14" t="n">
        <v>46268</v>
      </c>
      <c r="I5" s="13" t="inlineStr">
        <is>
          <t>Applicant</t>
        </is>
      </c>
      <c r="J5" s="13" t="inlineStr">
        <is>
          <t>Received</t>
        </is>
      </c>
      <c r="K5" s="15" t="inlineStr">
        <is>
          <t>Administrative copy received.</t>
        </is>
      </c>
      <c r="L5" s="16">
        <f>IF($A5="","",IF(OR($E5="",$J5=""),"",IF($J5=Assumptions!$A$8,"",IF(OR($J5=Assumptions!$A$5,$J5=Assumptions!$A$7),IF($H5="","",MAX(0,$H5-$E5)),MAX(0,TODAY()-$E5)))))</f>
        <v/>
      </c>
      <c r="M5" s="17">
        <f>IF($A5="","",IF($J5="","Status needed",IF($J5=Assumptions!$A$5,IF($H5="","Add received date","Received"),IF($J5=Assumptions!$A$8,IF($H5&lt;&gt;"","Check status/date","Excluded"),IF($J5=Assumptions!$A$7,IF($H5="","Add received date","Human review needed"),IF($H5&lt;&gt;"","Check status/date",IF($G5="","Add due date",IF($G5&lt;TODAY(),"Past due",IF($G5-TODAY()&lt;=IFERROR(MAX(0,Assumptions!$F$5),0),"Due soon","Open")))))))))</f>
        <v/>
      </c>
      <c r="O5">
        <f>IFERROR(INDEX(Assumptions!$A$5:$A$8,ROW()-4),"")</f>
        <v/>
      </c>
      <c r="P5">
        <f>IFERROR(INDEX(Assumptions!$C$5:$C$8,ROW()-4),"")</f>
        <v/>
      </c>
    </row>
    <row r="6" ht="30" customHeight="1">
      <c r="A6" s="13" t="inlineStr">
        <is>
          <t>APP-FIC-001</t>
        </is>
      </c>
      <c r="B6" s="13" t="inlineStr">
        <is>
          <t>Avery Example (Fictional)</t>
        </is>
      </c>
      <c r="C6" s="13" t="inlineStr">
        <is>
          <t>Fictional Cedar House</t>
        </is>
      </c>
      <c r="D6" s="13" t="inlineStr">
        <is>
          <t>Unit F-101</t>
        </is>
      </c>
      <c r="E6" s="14" t="n">
        <v>46267</v>
      </c>
      <c r="F6" s="13" t="inlineStr">
        <is>
          <t>Identity document</t>
        </is>
      </c>
      <c r="G6" s="14" t="n">
        <v>46270</v>
      </c>
      <c r="H6" s="14" t="n">
        <v>46269</v>
      </c>
      <c r="I6" s="13" t="inlineStr">
        <is>
          <t>Applicant</t>
        </is>
      </c>
      <c r="J6" s="13" t="inlineStr">
        <is>
          <t>Received</t>
        </is>
      </c>
      <c r="K6" s="15" t="inlineStr">
        <is>
          <t>Receipt recorded for administrative review.</t>
        </is>
      </c>
      <c r="L6" s="18">
        <f>IF($A6="","",IF(OR($E6="",$J6=""),"",IF($J6=Assumptions!$A$8,"",IF(OR($J6=Assumptions!$A$5,$J6=Assumptions!$A$7),IF($H6="","",MAX(0,$H6-$E6)),MAX(0,TODAY()-$E6)))))</f>
        <v/>
      </c>
      <c r="M6" s="19">
        <f>IF($A6="","",IF($J6="","Status needed",IF($J6=Assumptions!$A$5,IF($H6="","Add received date","Received"),IF($J6=Assumptions!$A$8,IF($H6&lt;&gt;"","Check status/date","Excluded"),IF($J6=Assumptions!$A$7,IF($H6="","Add received date","Human review needed"),IF($H6&lt;&gt;"","Check status/date",IF($G6="","Add due date",IF($G6&lt;TODAY(),"Past due",IF($G6-TODAY()&lt;=IFERROR(MAX(0,Assumptions!$F$5),0),"Due soon","Open")))))))))</f>
        <v/>
      </c>
      <c r="O6">
        <f>IFERROR(INDEX(Assumptions!$A$5:$A$8,ROW()-4),"")</f>
        <v/>
      </c>
      <c r="P6">
        <f>IFERROR(INDEX(Assumptions!$C$5:$C$8,ROW()-4),"")</f>
        <v/>
      </c>
    </row>
    <row r="7" ht="30" customHeight="1">
      <c r="A7" s="13" t="inlineStr">
        <is>
          <t>APP-FIC-001</t>
        </is>
      </c>
      <c r="B7" s="13" t="inlineStr">
        <is>
          <t>Avery Example (Fictional)</t>
        </is>
      </c>
      <c r="C7" s="13" t="inlineStr">
        <is>
          <t>Fictional Cedar House</t>
        </is>
      </c>
      <c r="D7" s="13" t="inlineStr">
        <is>
          <t>Unit F-101</t>
        </is>
      </c>
      <c r="E7" s="14" t="n">
        <v>46267</v>
      </c>
      <c r="F7" s="13" t="inlineStr">
        <is>
          <t>Income documentation</t>
        </is>
      </c>
      <c r="G7" s="14" t="n">
        <v>46274</v>
      </c>
      <c r="H7" s="14" t="n"/>
      <c r="I7" s="13" t="inlineStr">
        <is>
          <t>Applicant</t>
        </is>
      </c>
      <c r="J7" s="13" t="inlineStr">
        <is>
          <t>Missing</t>
        </is>
      </c>
      <c r="K7" s="15" t="inlineStr">
        <is>
          <t>Manual follow-up is needed.</t>
        </is>
      </c>
      <c r="L7" s="16">
        <f>IF($A7="","",IF(OR($E7="",$J7=""),"",IF($J7=Assumptions!$A$8,"",IF(OR($J7=Assumptions!$A$5,$J7=Assumptions!$A$7),IF($H7="","",MAX(0,$H7-$E7)),MAX(0,TODAY()-$E7)))))</f>
        <v/>
      </c>
      <c r="M7" s="17">
        <f>IF($A7="","",IF($J7="","Status needed",IF($J7=Assumptions!$A$5,IF($H7="","Add received date","Received"),IF($J7=Assumptions!$A$8,IF($H7&lt;&gt;"","Check status/date","Excluded"),IF($J7=Assumptions!$A$7,IF($H7="","Add received date","Human review needed"),IF($H7&lt;&gt;"","Check status/date",IF($G7="","Add due date",IF($G7&lt;TODAY(),"Past due",IF($G7-TODAY()&lt;=IFERROR(MAX(0,Assumptions!$F$5),0),"Due soon","Open")))))))))</f>
        <v/>
      </c>
      <c r="O7">
        <f>IFERROR(INDEX(Assumptions!$A$5:$A$8,ROW()-4),"")</f>
        <v/>
      </c>
      <c r="P7">
        <f>IFERROR(INDEX(Assumptions!$C$5:$C$8,ROW()-4),"")</f>
        <v/>
      </c>
    </row>
    <row r="8" ht="30" customHeight="1">
      <c r="A8" s="13" t="inlineStr">
        <is>
          <t>APP-FIC-002</t>
        </is>
      </c>
      <c r="B8" s="13" t="inlineStr">
        <is>
          <t>Jordan Sample (Fictional)</t>
        </is>
      </c>
      <c r="C8" s="13" t="inlineStr">
        <is>
          <t>Fictional Maple Court</t>
        </is>
      </c>
      <c r="D8" s="13" t="inlineStr">
        <is>
          <t>Unit F-202</t>
        </is>
      </c>
      <c r="E8" s="14" t="n">
        <v>46270</v>
      </c>
      <c r="F8" s="13" t="inlineStr">
        <is>
          <t>Signed application</t>
        </is>
      </c>
      <c r="G8" s="14" t="n">
        <v>46272</v>
      </c>
      <c r="H8" s="14" t="n">
        <v>46271</v>
      </c>
      <c r="I8" s="13" t="inlineStr">
        <is>
          <t>Applicant</t>
        </is>
      </c>
      <c r="J8" s="13" t="inlineStr">
        <is>
          <t>Received</t>
        </is>
      </c>
      <c r="K8" s="15" t="inlineStr">
        <is>
          <t>Administrative copy received.</t>
        </is>
      </c>
      <c r="L8" s="18">
        <f>IF($A8="","",IF(OR($E8="",$J8=""),"",IF($J8=Assumptions!$A$8,"",IF(OR($J8=Assumptions!$A$5,$J8=Assumptions!$A$7),IF($H8="","",MAX(0,$H8-$E8)),MAX(0,TODAY()-$E8)))))</f>
        <v/>
      </c>
      <c r="M8" s="19">
        <f>IF($A8="","",IF($J8="","Status needed",IF($J8=Assumptions!$A$5,IF($H8="","Add received date","Received"),IF($J8=Assumptions!$A$8,IF($H8&lt;&gt;"","Check status/date","Excluded"),IF($J8=Assumptions!$A$7,IF($H8="","Add received date","Human review needed"),IF($H8&lt;&gt;"","Check status/date",IF($G8="","Add due date",IF($G8&lt;TODAY(),"Past due",IF($G8-TODAY()&lt;=IFERROR(MAX(0,Assumptions!$F$5),0),"Due soon","Open")))))))))</f>
        <v/>
      </c>
      <c r="O8">
        <f>IFERROR(INDEX(Assumptions!$A$5:$A$8,ROW()-4),"")</f>
        <v/>
      </c>
      <c r="P8">
        <f>IFERROR(INDEX(Assumptions!$C$5:$C$8,ROW()-4),"")</f>
        <v/>
      </c>
    </row>
    <row r="9" ht="30" customHeight="1">
      <c r="A9" s="13" t="inlineStr">
        <is>
          <t>APP-FIC-002</t>
        </is>
      </c>
      <c r="B9" s="13" t="inlineStr">
        <is>
          <t>Jordan Sample (Fictional)</t>
        </is>
      </c>
      <c r="C9" s="13" t="inlineStr">
        <is>
          <t>Fictional Maple Court</t>
        </is>
      </c>
      <c r="D9" s="13" t="inlineStr">
        <is>
          <t>Unit F-202</t>
        </is>
      </c>
      <c r="E9" s="14" t="n">
        <v>46270</v>
      </c>
      <c r="F9" s="13" t="inlineStr">
        <is>
          <t>Income documentation</t>
        </is>
      </c>
      <c r="G9" s="14" t="n">
        <v>46274</v>
      </c>
      <c r="H9" s="14" t="n">
        <v>46274</v>
      </c>
      <c r="I9" s="13" t="inlineStr">
        <is>
          <t>Applicant</t>
        </is>
      </c>
      <c r="J9" s="13" t="inlineStr">
        <is>
          <t>Needs Review</t>
        </is>
      </c>
      <c r="K9" s="15" t="inlineStr">
        <is>
          <t>Pages require human review.</t>
        </is>
      </c>
      <c r="L9" s="16">
        <f>IF($A9="","",IF(OR($E9="",$J9=""),"",IF($J9=Assumptions!$A$8,"",IF(OR($J9=Assumptions!$A$5,$J9=Assumptions!$A$7),IF($H9="","",MAX(0,$H9-$E9)),MAX(0,TODAY()-$E9)))))</f>
        <v/>
      </c>
      <c r="M9" s="17">
        <f>IF($A9="","",IF($J9="","Status needed",IF($J9=Assumptions!$A$5,IF($H9="","Add received date","Received"),IF($J9=Assumptions!$A$8,IF($H9&lt;&gt;"","Check status/date","Excluded"),IF($J9=Assumptions!$A$7,IF($H9="","Add received date","Human review needed"),IF($H9&lt;&gt;"","Check status/date",IF($G9="","Add due date",IF($G9&lt;TODAY(),"Past due",IF($G9-TODAY()&lt;=IFERROR(MAX(0,Assumptions!$F$5),0),"Due soon","Open")))))))))</f>
        <v/>
      </c>
      <c r="O9">
        <f>IFERROR(INDEX(Assumptions!$A$5:$A$8,ROW()-4),"")</f>
        <v/>
      </c>
      <c r="P9">
        <f>IFERROR(INDEX(Assumptions!$C$5:$C$8,ROW()-4),"")</f>
        <v/>
      </c>
    </row>
    <row r="10" ht="30" customHeight="1">
      <c r="A10" s="13" t="inlineStr">
        <is>
          <t>APP-FIC-002</t>
        </is>
      </c>
      <c r="B10" s="13" t="inlineStr">
        <is>
          <t>Jordan Sample (Fictional)</t>
        </is>
      </c>
      <c r="C10" s="13" t="inlineStr">
        <is>
          <t>Fictional Maple Court</t>
        </is>
      </c>
      <c r="D10" s="13" t="inlineStr">
        <is>
          <t>Unit F-202</t>
        </is>
      </c>
      <c r="E10" s="14" t="n">
        <v>46270</v>
      </c>
      <c r="F10" s="13" t="inlineStr">
        <is>
          <t>Rental history contact</t>
        </is>
      </c>
      <c r="G10" s="14" t="n">
        <v>46277</v>
      </c>
      <c r="H10" s="14" t="n"/>
      <c r="I10" s="13" t="inlineStr">
        <is>
          <t>Applicant</t>
        </is>
      </c>
      <c r="J10" s="13" t="inlineStr">
        <is>
          <t>Not Applicable</t>
        </is>
      </c>
      <c r="K10" s="15" t="inlineStr">
        <is>
          <t>Excluded under the fictional review setup.</t>
        </is>
      </c>
      <c r="L10" s="18">
        <f>IF($A10="","",IF(OR($E10="",$J10=""),"",IF($J10=Assumptions!$A$8,"",IF(OR($J10=Assumptions!$A$5,$J10=Assumptions!$A$7),IF($H10="","",MAX(0,$H10-$E10)),MAX(0,TODAY()-$E10)))))</f>
        <v/>
      </c>
      <c r="M10" s="19">
        <f>IF($A10="","",IF($J10="","Status needed",IF($J10=Assumptions!$A$5,IF($H10="","Add received date","Received"),IF($J10=Assumptions!$A$8,IF($H10&lt;&gt;"","Check status/date","Excluded"),IF($J10=Assumptions!$A$7,IF($H10="","Add received date","Human review needed"),IF($H10&lt;&gt;"","Check status/date",IF($G10="","Add due date",IF($G10&lt;TODAY(),"Past due",IF($G10-TODAY()&lt;=IFERROR(MAX(0,Assumptions!$F$5),0),"Due soon","Open")))))))))</f>
        <v/>
      </c>
      <c r="O10">
        <f>IFERROR(INDEX(Assumptions!$A$5:$A$8,ROW()-4),"")</f>
        <v/>
      </c>
      <c r="P10">
        <f>IFERROR(INDEX(Assumptions!$C$5:$C$8,ROW()-4),"")</f>
        <v/>
      </c>
    </row>
    <row r="11" ht="30" customHeight="1">
      <c r="A11" s="13" t="inlineStr">
        <is>
          <t>APP-FIC-003</t>
        </is>
      </c>
      <c r="B11" s="13" t="inlineStr">
        <is>
          <t>Casey Placeholder (Fictional)</t>
        </is>
      </c>
      <c r="C11" s="13" t="inlineStr">
        <is>
          <t>Fictional Birch Place</t>
        </is>
      </c>
      <c r="D11" s="13" t="inlineStr">
        <is>
          <t>Unit F-303</t>
        </is>
      </c>
      <c r="E11" s="14" t="n">
        <v>46273</v>
      </c>
      <c r="F11" s="13" t="inlineStr">
        <is>
          <t>Signed application</t>
        </is>
      </c>
      <c r="G11" s="14" t="n">
        <v>46275</v>
      </c>
      <c r="H11" s="14" t="n">
        <v>46274</v>
      </c>
      <c r="I11" s="13" t="inlineStr">
        <is>
          <t>Applicant</t>
        </is>
      </c>
      <c r="J11" s="13" t="inlineStr">
        <is>
          <t>Received</t>
        </is>
      </c>
      <c r="K11" s="15" t="inlineStr">
        <is>
          <t>Administrative copy received.</t>
        </is>
      </c>
      <c r="L11" s="16">
        <f>IF($A11="","",IF(OR($E11="",$J11=""),"",IF($J11=Assumptions!$A$8,"",IF(OR($J11=Assumptions!$A$5,$J11=Assumptions!$A$7),IF($H11="","",MAX(0,$H11-$E11)),MAX(0,TODAY()-$E11)))))</f>
        <v/>
      </c>
      <c r="M11" s="17">
        <f>IF($A11="","",IF($J11="","Status needed",IF($J11=Assumptions!$A$5,IF($H11="","Add received date","Received"),IF($J11=Assumptions!$A$8,IF($H11&lt;&gt;"","Check status/date","Excluded"),IF($J11=Assumptions!$A$7,IF($H11="","Add received date","Human review needed"),IF($H11&lt;&gt;"","Check status/date",IF($G11="","Add due date",IF($G11&lt;TODAY(),"Past due",IF($G11-TODAY()&lt;=IFERROR(MAX(0,Assumptions!$F$5),0),"Due soon","Open")))))))))</f>
        <v/>
      </c>
      <c r="O11">
        <f>IFERROR(INDEX(Assumptions!$A$5:$A$8,ROW()-4),"")</f>
        <v/>
      </c>
      <c r="P11">
        <f>IFERROR(INDEX(Assumptions!$C$5:$C$8,ROW()-4),"")</f>
        <v/>
      </c>
    </row>
    <row r="12" ht="30" customHeight="1">
      <c r="A12" s="13" t="inlineStr">
        <is>
          <t>APP-FIC-003</t>
        </is>
      </c>
      <c r="B12" s="13" t="inlineStr">
        <is>
          <t>Casey Placeholder (Fictional)</t>
        </is>
      </c>
      <c r="C12" s="13" t="inlineStr">
        <is>
          <t>Fictional Birch Place</t>
        </is>
      </c>
      <c r="D12" s="13" t="inlineStr">
        <is>
          <t>Unit F-303</t>
        </is>
      </c>
      <c r="E12" s="14" t="n">
        <v>46273</v>
      </c>
      <c r="F12" s="13" t="inlineStr">
        <is>
          <t>Identity document</t>
        </is>
      </c>
      <c r="G12" s="14" t="n">
        <v>46278</v>
      </c>
      <c r="H12" s="14" t="n"/>
      <c r="I12" s="13" t="inlineStr">
        <is>
          <t>Applicant</t>
        </is>
      </c>
      <c r="J12" s="13" t="inlineStr">
        <is>
          <t>Missing</t>
        </is>
      </c>
      <c r="K12" s="15" t="inlineStr">
        <is>
          <t>Due-soon boundary example.</t>
        </is>
      </c>
      <c r="L12" s="18">
        <f>IF($A12="","",IF(OR($E12="",$J12=""),"",IF($J12=Assumptions!$A$8,"",IF(OR($J12=Assumptions!$A$5,$J12=Assumptions!$A$7),IF($H12="","",MAX(0,$H12-$E12)),MAX(0,TODAY()-$E12)))))</f>
        <v/>
      </c>
      <c r="M12" s="19">
        <f>IF($A12="","",IF($J12="","Status needed",IF($J12=Assumptions!$A$5,IF($H12="","Add received date","Received"),IF($J12=Assumptions!$A$8,IF($H12&lt;&gt;"","Check status/date","Excluded"),IF($J12=Assumptions!$A$7,IF($H12="","Add received date","Human review needed"),IF($H12&lt;&gt;"","Check status/date",IF($G12="","Add due date",IF($G12&lt;TODAY(),"Past due",IF($G12-TODAY()&lt;=IFERROR(MAX(0,Assumptions!$F$5),0),"Due soon","Open")))))))))</f>
        <v/>
      </c>
      <c r="O12">
        <f>IFERROR(INDEX(Assumptions!$A$5:$A$8,ROW()-4),"")</f>
        <v/>
      </c>
      <c r="P12">
        <f>IFERROR(INDEX(Assumptions!$C$5:$C$8,ROW()-4),"")</f>
        <v/>
      </c>
    </row>
    <row r="13" ht="30" customHeight="1">
      <c r="A13" s="13" t="inlineStr">
        <is>
          <t>APP-FIC-004</t>
        </is>
      </c>
      <c r="B13" s="13" t="inlineStr">
        <is>
          <t>Morgan Mockup (Fictional)</t>
        </is>
      </c>
      <c r="C13" s="13" t="inlineStr">
        <is>
          <t>Fictional Oak Residences</t>
        </is>
      </c>
      <c r="D13" s="13" t="inlineStr">
        <is>
          <t>Unit F-404</t>
        </is>
      </c>
      <c r="E13" s="14" t="n">
        <v>46274</v>
      </c>
      <c r="F13" s="13" t="inlineStr">
        <is>
          <t>Signed application</t>
        </is>
      </c>
      <c r="G13" s="14" t="n">
        <v>46276</v>
      </c>
      <c r="H13" s="14" t="n">
        <v>46275</v>
      </c>
      <c r="I13" s="13" t="inlineStr">
        <is>
          <t>Applicant</t>
        </is>
      </c>
      <c r="J13" s="13" t="inlineStr">
        <is>
          <t>Needs Review</t>
        </is>
      </c>
      <c r="K13" s="15" t="inlineStr">
        <is>
          <t>Signature area requires human review.</t>
        </is>
      </c>
      <c r="L13" s="16">
        <f>IF($A13="","",IF(OR($E13="",$J13=""),"",IF($J13=Assumptions!$A$8,"",IF(OR($J13=Assumptions!$A$5,$J13=Assumptions!$A$7),IF($H13="","",MAX(0,$H13-$E13)),MAX(0,TODAY()-$E13)))))</f>
        <v/>
      </c>
      <c r="M13" s="17">
        <f>IF($A13="","",IF($J13="","Status needed",IF($J13=Assumptions!$A$5,IF($H13="","Add received date","Received"),IF($J13=Assumptions!$A$8,IF($H13&lt;&gt;"","Check status/date","Excluded"),IF($J13=Assumptions!$A$7,IF($H13="","Add received date","Human review needed"),IF($H13&lt;&gt;"","Check status/date",IF($G13="","Add due date",IF($G13&lt;TODAY(),"Past due",IF($G13-TODAY()&lt;=IFERROR(MAX(0,Assumptions!$F$5),0),"Due soon","Open")))))))))</f>
        <v/>
      </c>
      <c r="O13">
        <f>IFERROR(INDEX(Assumptions!$A$5:$A$8,ROW()-4),"")</f>
        <v/>
      </c>
      <c r="P13">
        <f>IFERROR(INDEX(Assumptions!$C$5:$C$8,ROW()-4),"")</f>
        <v/>
      </c>
    </row>
    <row r="14" ht="30" customHeight="1">
      <c r="A14" s="13" t="inlineStr">
        <is>
          <t>APP-FIC-004</t>
        </is>
      </c>
      <c r="B14" s="13" t="inlineStr">
        <is>
          <t>Morgan Mockup (Fictional)</t>
        </is>
      </c>
      <c r="C14" s="13" t="inlineStr">
        <is>
          <t>Fictional Oak Residences</t>
        </is>
      </c>
      <c r="D14" s="13" t="inlineStr">
        <is>
          <t>Unit F-404</t>
        </is>
      </c>
      <c r="E14" s="14" t="n">
        <v>46274</v>
      </c>
      <c r="F14" s="13" t="inlineStr">
        <is>
          <t>Pet information</t>
        </is>
      </c>
      <c r="G14" s="14" t="n">
        <v>46279</v>
      </c>
      <c r="H14" s="14" t="n"/>
      <c r="I14" s="13" t="inlineStr">
        <is>
          <t>Applicant</t>
        </is>
      </c>
      <c r="J14" s="13" t="inlineStr">
        <is>
          <t>Not Applicable</t>
        </is>
      </c>
      <c r="K14" s="15" t="inlineStr">
        <is>
          <t>No pet information requested in this fictional example.</t>
        </is>
      </c>
      <c r="L14" s="18">
        <f>IF($A14="","",IF(OR($E14="",$J14=""),"",IF($J14=Assumptions!$A$8,"",IF(OR($J14=Assumptions!$A$5,$J14=Assumptions!$A$7),IF($H14="","",MAX(0,$H14-$E14)),MAX(0,TODAY()-$E14)))))</f>
        <v/>
      </c>
      <c r="M14" s="19">
        <f>IF($A14="","",IF($J14="","Status needed",IF($J14=Assumptions!$A$5,IF($H14="","Add received date","Received"),IF($J14=Assumptions!$A$8,IF($H14&lt;&gt;"","Check status/date","Excluded"),IF($J14=Assumptions!$A$7,IF($H14="","Add received date","Human review needed"),IF($H14&lt;&gt;"","Check status/date",IF($G14="","Add due date",IF($G14&lt;TODAY(),"Past due",IF($G14-TODAY()&lt;=IFERROR(MAX(0,Assumptions!$F$5),0),"Due soon","Open")))))))))</f>
        <v/>
      </c>
      <c r="O14">
        <f>IFERROR(INDEX(Assumptions!$A$5:$A$8,ROW()-4),"")</f>
        <v/>
      </c>
      <c r="P14">
        <f>IFERROR(INDEX(Assumptions!$C$5:$C$8,ROW()-4),"")</f>
        <v/>
      </c>
    </row>
    <row r="15" ht="30" customHeight="1">
      <c r="A15" s="13" t="n"/>
      <c r="B15" s="13" t="n"/>
      <c r="C15" s="13" t="n"/>
      <c r="D15" s="13" t="n"/>
      <c r="E15" s="14" t="n"/>
      <c r="F15" s="13" t="n"/>
      <c r="G15" s="14" t="n"/>
      <c r="H15" s="14" t="n"/>
      <c r="I15" s="13" t="n"/>
      <c r="J15" s="13" t="n"/>
      <c r="K15" s="15" t="n"/>
      <c r="L15" s="16">
        <f>IF($A15="","",IF(OR($E15="",$J15=""),"",IF($J15=Assumptions!$A$8,"",IF(OR($J15=Assumptions!$A$5,$J15=Assumptions!$A$7),IF($H15="","",MAX(0,$H15-$E15)),MAX(0,TODAY()-$E15)))))</f>
        <v/>
      </c>
      <c r="M15" s="17">
        <f>IF($A15="","",IF($J15="","Status needed",IF($J15=Assumptions!$A$5,IF($H15="","Add received date","Received"),IF($J15=Assumptions!$A$8,IF($H15&lt;&gt;"","Check status/date","Excluded"),IF($J15=Assumptions!$A$7,IF($H15="","Add received date","Human review needed"),IF($H15&lt;&gt;"","Check status/date",IF($G15="","Add due date",IF($G15&lt;TODAY(),"Past due",IF($G15-TODAY()&lt;=IFERROR(MAX(0,Assumptions!$F$5),0),"Due soon","Open")))))))))</f>
        <v/>
      </c>
      <c r="O15">
        <f>IFERROR(INDEX(Assumptions!$A$5:$A$8,ROW()-4),"")</f>
        <v/>
      </c>
      <c r="P15">
        <f>IFERROR(INDEX(Assumptions!$C$5:$C$8,ROW()-4),"")</f>
        <v/>
      </c>
    </row>
    <row r="16" ht="30" customHeight="1">
      <c r="A16" s="13" t="n"/>
      <c r="B16" s="13" t="n"/>
      <c r="C16" s="13" t="n"/>
      <c r="D16" s="13" t="n"/>
      <c r="E16" s="14" t="n"/>
      <c r="F16" s="13" t="n"/>
      <c r="G16" s="14" t="n"/>
      <c r="H16" s="14" t="n"/>
      <c r="I16" s="13" t="n"/>
      <c r="J16" s="13" t="n"/>
      <c r="K16" s="15" t="n"/>
      <c r="L16" s="18">
        <f>IF($A16="","",IF(OR($E16="",$J16=""),"",IF($J16=Assumptions!$A$8,"",IF(OR($J16=Assumptions!$A$5,$J16=Assumptions!$A$7),IF($H16="","",MAX(0,$H16-$E16)),MAX(0,TODAY()-$E16)))))</f>
        <v/>
      </c>
      <c r="M16" s="19">
        <f>IF($A16="","",IF($J16="","Status needed",IF($J16=Assumptions!$A$5,IF($H16="","Add received date","Received"),IF($J16=Assumptions!$A$8,IF($H16&lt;&gt;"","Check status/date","Excluded"),IF($J16=Assumptions!$A$7,IF($H16="","Add received date","Human review needed"),IF($H16&lt;&gt;"","Check status/date",IF($G16="","Add due date",IF($G16&lt;TODAY(),"Past due",IF($G16-TODAY()&lt;=IFERROR(MAX(0,Assumptions!$F$5),0),"Due soon","Open")))))))))</f>
        <v/>
      </c>
      <c r="O16">
        <f>IFERROR(INDEX(Assumptions!$A$5:$A$8,ROW()-4),"")</f>
        <v/>
      </c>
      <c r="P16">
        <f>IFERROR(INDEX(Assumptions!$C$5:$C$8,ROW()-4),"")</f>
        <v/>
      </c>
    </row>
    <row r="17" ht="30" customHeight="1">
      <c r="A17" s="13" t="n"/>
      <c r="B17" s="13" t="n"/>
      <c r="C17" s="13" t="n"/>
      <c r="D17" s="13" t="n"/>
      <c r="E17" s="14" t="n"/>
      <c r="F17" s="13" t="n"/>
      <c r="G17" s="14" t="n"/>
      <c r="H17" s="14" t="n"/>
      <c r="I17" s="13" t="n"/>
      <c r="J17" s="13" t="n"/>
      <c r="K17" s="15" t="n"/>
      <c r="L17" s="16">
        <f>IF($A17="","",IF(OR($E17="",$J17=""),"",IF($J17=Assumptions!$A$8,"",IF(OR($J17=Assumptions!$A$5,$J17=Assumptions!$A$7),IF($H17="","",MAX(0,$H17-$E17)),MAX(0,TODAY()-$E17)))))</f>
        <v/>
      </c>
      <c r="M17" s="17">
        <f>IF($A17="","",IF($J17="","Status needed",IF($J17=Assumptions!$A$5,IF($H17="","Add received date","Received"),IF($J17=Assumptions!$A$8,IF($H17&lt;&gt;"","Check status/date","Excluded"),IF($J17=Assumptions!$A$7,IF($H17="","Add received date","Human review needed"),IF($H17&lt;&gt;"","Check status/date",IF($G17="","Add due date",IF($G17&lt;TODAY(),"Past due",IF($G17-TODAY()&lt;=IFERROR(MAX(0,Assumptions!$F$5),0),"Due soon","Open")))))))))</f>
        <v/>
      </c>
      <c r="O17">
        <f>IFERROR(INDEX(Assumptions!$A$5:$A$8,ROW()-4),"")</f>
        <v/>
      </c>
      <c r="P17">
        <f>IFERROR(INDEX(Assumptions!$C$5:$C$8,ROW()-4),"")</f>
        <v/>
      </c>
    </row>
    <row r="18" ht="30" customHeight="1">
      <c r="A18" s="13" t="n"/>
      <c r="B18" s="13" t="n"/>
      <c r="C18" s="13" t="n"/>
      <c r="D18" s="13" t="n"/>
      <c r="E18" s="14" t="n"/>
      <c r="F18" s="13" t="n"/>
      <c r="G18" s="14" t="n"/>
      <c r="H18" s="14" t="n"/>
      <c r="I18" s="13" t="n"/>
      <c r="J18" s="13" t="n"/>
      <c r="K18" s="15" t="n"/>
      <c r="L18" s="18">
        <f>IF($A18="","",IF(OR($E18="",$J18=""),"",IF($J18=Assumptions!$A$8,"",IF(OR($J18=Assumptions!$A$5,$J18=Assumptions!$A$7),IF($H18="","",MAX(0,$H18-$E18)),MAX(0,TODAY()-$E18)))))</f>
        <v/>
      </c>
      <c r="M18" s="19">
        <f>IF($A18="","",IF($J18="","Status needed",IF($J18=Assumptions!$A$5,IF($H18="","Add received date","Received"),IF($J18=Assumptions!$A$8,IF($H18&lt;&gt;"","Check status/date","Excluded"),IF($J18=Assumptions!$A$7,IF($H18="","Add received date","Human review needed"),IF($H18&lt;&gt;"","Check status/date",IF($G18="","Add due date",IF($G18&lt;TODAY(),"Past due",IF($G18-TODAY()&lt;=IFERROR(MAX(0,Assumptions!$F$5),0),"Due soon","Open")))))))))</f>
        <v/>
      </c>
      <c r="O18">
        <f>IFERROR(INDEX(Assumptions!$A$5:$A$8,ROW()-4),"")</f>
        <v/>
      </c>
      <c r="P18">
        <f>IFERROR(INDEX(Assumptions!$C$5:$C$8,ROW()-4),"")</f>
        <v/>
      </c>
    </row>
    <row r="19" ht="30" customHeight="1">
      <c r="A19" s="13" t="n"/>
      <c r="B19" s="13" t="n"/>
      <c r="C19" s="13" t="n"/>
      <c r="D19" s="13" t="n"/>
      <c r="E19" s="14" t="n"/>
      <c r="F19" s="13" t="n"/>
      <c r="G19" s="14" t="n"/>
      <c r="H19" s="14" t="n"/>
      <c r="I19" s="13" t="n"/>
      <c r="J19" s="13" t="n"/>
      <c r="K19" s="15" t="n"/>
      <c r="L19" s="16">
        <f>IF($A19="","",IF(OR($E19="",$J19=""),"",IF($J19=Assumptions!$A$8,"",IF(OR($J19=Assumptions!$A$5,$J19=Assumptions!$A$7),IF($H19="","",MAX(0,$H19-$E19)),MAX(0,TODAY()-$E19)))))</f>
        <v/>
      </c>
      <c r="M19" s="17">
        <f>IF($A19="","",IF($J19="","Status needed",IF($J19=Assumptions!$A$5,IF($H19="","Add received date","Received"),IF($J19=Assumptions!$A$8,IF($H19&lt;&gt;"","Check status/date","Excluded"),IF($J19=Assumptions!$A$7,IF($H19="","Add received date","Human review needed"),IF($H19&lt;&gt;"","Check status/date",IF($G19="","Add due date",IF($G19&lt;TODAY(),"Past due",IF($G19-TODAY()&lt;=IFERROR(MAX(0,Assumptions!$F$5),0),"Due soon","Open")))))))))</f>
        <v/>
      </c>
      <c r="O19">
        <f>IFERROR(INDEX(Assumptions!$A$5:$A$8,ROW()-4),"")</f>
        <v/>
      </c>
      <c r="P19">
        <f>IFERROR(INDEX(Assumptions!$C$5:$C$8,ROW()-4),"")</f>
        <v/>
      </c>
    </row>
    <row r="20" ht="30" customHeight="1">
      <c r="A20" s="13" t="n"/>
      <c r="B20" s="13" t="n"/>
      <c r="C20" s="13" t="n"/>
      <c r="D20" s="13" t="n"/>
      <c r="E20" s="14" t="n"/>
      <c r="F20" s="13" t="n"/>
      <c r="G20" s="14" t="n"/>
      <c r="H20" s="14" t="n"/>
      <c r="I20" s="13" t="n"/>
      <c r="J20" s="13" t="n"/>
      <c r="K20" s="15" t="n"/>
      <c r="L20" s="18">
        <f>IF($A20="","",IF(OR($E20="",$J20=""),"",IF($J20=Assumptions!$A$8,"",IF(OR($J20=Assumptions!$A$5,$J20=Assumptions!$A$7),IF($H20="","",MAX(0,$H20-$E20)),MAX(0,TODAY()-$E20)))))</f>
        <v/>
      </c>
      <c r="M20" s="19">
        <f>IF($A20="","",IF($J20="","Status needed",IF($J20=Assumptions!$A$5,IF($H20="","Add received date","Received"),IF($J20=Assumptions!$A$8,IF($H20&lt;&gt;"","Check status/date","Excluded"),IF($J20=Assumptions!$A$7,IF($H20="","Add received date","Human review needed"),IF($H20&lt;&gt;"","Check status/date",IF($G20="","Add due date",IF($G20&lt;TODAY(),"Past due",IF($G20-TODAY()&lt;=IFERROR(MAX(0,Assumptions!$F$5),0),"Due soon","Open")))))))))</f>
        <v/>
      </c>
      <c r="O20">
        <f>IFERROR(INDEX(Assumptions!$A$5:$A$8,ROW()-4),"")</f>
        <v/>
      </c>
      <c r="P20">
        <f>IFERROR(INDEX(Assumptions!$C$5:$C$8,ROW()-4),"")</f>
        <v/>
      </c>
    </row>
    <row r="21" ht="30" customHeight="1">
      <c r="A21" s="13" t="n"/>
      <c r="B21" s="13" t="n"/>
      <c r="C21" s="13" t="n"/>
      <c r="D21" s="13" t="n"/>
      <c r="E21" s="14" t="n"/>
      <c r="F21" s="13" t="n"/>
      <c r="G21" s="14" t="n"/>
      <c r="H21" s="14" t="n"/>
      <c r="I21" s="13" t="n"/>
      <c r="J21" s="13" t="n"/>
      <c r="K21" s="15" t="n"/>
      <c r="L21" s="16">
        <f>IF($A21="","",IF(OR($E21="",$J21=""),"",IF($J21=Assumptions!$A$8,"",IF(OR($J21=Assumptions!$A$5,$J21=Assumptions!$A$7),IF($H21="","",MAX(0,$H21-$E21)),MAX(0,TODAY()-$E21)))))</f>
        <v/>
      </c>
      <c r="M21" s="17">
        <f>IF($A21="","",IF($J21="","Status needed",IF($J21=Assumptions!$A$5,IF($H21="","Add received date","Received"),IF($J21=Assumptions!$A$8,IF($H21&lt;&gt;"","Check status/date","Excluded"),IF($J21=Assumptions!$A$7,IF($H21="","Add received date","Human review needed"),IF($H21&lt;&gt;"","Check status/date",IF($G21="","Add due date",IF($G21&lt;TODAY(),"Past due",IF($G21-TODAY()&lt;=IFERROR(MAX(0,Assumptions!$F$5),0),"Due soon","Open")))))))))</f>
        <v/>
      </c>
      <c r="O21">
        <f>IFERROR(INDEX(Assumptions!$A$5:$A$8,ROW()-4),"")</f>
        <v/>
      </c>
      <c r="P21">
        <f>IFERROR(INDEX(Assumptions!$C$5:$C$8,ROW()-4),"")</f>
        <v/>
      </c>
    </row>
    <row r="22" ht="30" customHeight="1">
      <c r="A22" s="13" t="n"/>
      <c r="B22" s="13" t="n"/>
      <c r="C22" s="13" t="n"/>
      <c r="D22" s="13" t="n"/>
      <c r="E22" s="14" t="n"/>
      <c r="F22" s="13" t="n"/>
      <c r="G22" s="14" t="n"/>
      <c r="H22" s="14" t="n"/>
      <c r="I22" s="13" t="n"/>
      <c r="J22" s="13" t="n"/>
      <c r="K22" s="15" t="n"/>
      <c r="L22" s="18">
        <f>IF($A22="","",IF(OR($E22="",$J22=""),"",IF($J22=Assumptions!$A$8,"",IF(OR($J22=Assumptions!$A$5,$J22=Assumptions!$A$7),IF($H22="","",MAX(0,$H22-$E22)),MAX(0,TODAY()-$E22)))))</f>
        <v/>
      </c>
      <c r="M22" s="19">
        <f>IF($A22="","",IF($J22="","Status needed",IF($J22=Assumptions!$A$5,IF($H22="","Add received date","Received"),IF($J22=Assumptions!$A$8,IF($H22&lt;&gt;"","Check status/date","Excluded"),IF($J22=Assumptions!$A$7,IF($H22="","Add received date","Human review needed"),IF($H22&lt;&gt;"","Check status/date",IF($G22="","Add due date",IF($G22&lt;TODAY(),"Past due",IF($G22-TODAY()&lt;=IFERROR(MAX(0,Assumptions!$F$5),0),"Due soon","Open")))))))))</f>
        <v/>
      </c>
      <c r="O22">
        <f>IFERROR(INDEX(Assumptions!$A$5:$A$8,ROW()-4),"")</f>
        <v/>
      </c>
      <c r="P22">
        <f>IFERROR(INDEX(Assumptions!$C$5:$C$8,ROW()-4),"")</f>
        <v/>
      </c>
    </row>
    <row r="23" ht="30" customHeight="1">
      <c r="A23" s="13" t="n"/>
      <c r="B23" s="13" t="n"/>
      <c r="C23" s="13" t="n"/>
      <c r="D23" s="13" t="n"/>
      <c r="E23" s="14" t="n"/>
      <c r="F23" s="13" t="n"/>
      <c r="G23" s="14" t="n"/>
      <c r="H23" s="14" t="n"/>
      <c r="I23" s="13" t="n"/>
      <c r="J23" s="13" t="n"/>
      <c r="K23" s="15" t="n"/>
      <c r="L23" s="16">
        <f>IF($A23="","",IF(OR($E23="",$J23=""),"",IF($J23=Assumptions!$A$8,"",IF(OR($J23=Assumptions!$A$5,$J23=Assumptions!$A$7),IF($H23="","",MAX(0,$H23-$E23)),MAX(0,TODAY()-$E23)))))</f>
        <v/>
      </c>
      <c r="M23" s="17">
        <f>IF($A23="","",IF($J23="","Status needed",IF($J23=Assumptions!$A$5,IF($H23="","Add received date","Received"),IF($J23=Assumptions!$A$8,IF($H23&lt;&gt;"","Check status/date","Excluded"),IF($J23=Assumptions!$A$7,IF($H23="","Add received date","Human review needed"),IF($H23&lt;&gt;"","Check status/date",IF($G23="","Add due date",IF($G23&lt;TODAY(),"Past due",IF($G23-TODAY()&lt;=IFERROR(MAX(0,Assumptions!$F$5),0),"Due soon","Open")))))))))</f>
        <v/>
      </c>
      <c r="O23">
        <f>IFERROR(INDEX(Assumptions!$A$5:$A$8,ROW()-4),"")</f>
        <v/>
      </c>
      <c r="P23">
        <f>IFERROR(INDEX(Assumptions!$C$5:$C$8,ROW()-4),"")</f>
        <v/>
      </c>
    </row>
    <row r="24" ht="30" customHeight="1">
      <c r="A24" s="13" t="n"/>
      <c r="B24" s="13" t="n"/>
      <c r="C24" s="13" t="n"/>
      <c r="D24" s="13" t="n"/>
      <c r="E24" s="14" t="n"/>
      <c r="F24" s="13" t="n"/>
      <c r="G24" s="14" t="n"/>
      <c r="H24" s="14" t="n"/>
      <c r="I24" s="13" t="n"/>
      <c r="J24" s="13" t="n"/>
      <c r="K24" s="15" t="n"/>
      <c r="L24" s="18">
        <f>IF($A24="","",IF(OR($E24="",$J24=""),"",IF($J24=Assumptions!$A$8,"",IF(OR($J24=Assumptions!$A$5,$J24=Assumptions!$A$7),IF($H24="","",MAX(0,$H24-$E24)),MAX(0,TODAY()-$E24)))))</f>
        <v/>
      </c>
      <c r="M24" s="19">
        <f>IF($A24="","",IF($J24="","Status needed",IF($J24=Assumptions!$A$5,IF($H24="","Add received date","Received"),IF($J24=Assumptions!$A$8,IF($H24&lt;&gt;"","Check status/date","Excluded"),IF($J24=Assumptions!$A$7,IF($H24="","Add received date","Human review needed"),IF($H24&lt;&gt;"","Check status/date",IF($G24="","Add due date",IF($G24&lt;TODAY(),"Past due",IF($G24-TODAY()&lt;=IFERROR(MAX(0,Assumptions!$F$5),0),"Due soon","Open")))))))))</f>
        <v/>
      </c>
      <c r="O24">
        <f>IFERROR(INDEX(Assumptions!$A$5:$A$8,ROW()-4),"")</f>
        <v/>
      </c>
      <c r="P24">
        <f>IFERROR(INDEX(Assumptions!$C$5:$C$8,ROW()-4),"")</f>
        <v/>
      </c>
    </row>
    <row r="25" ht="30" customHeight="1">
      <c r="A25" s="13" t="n"/>
      <c r="B25" s="13" t="n"/>
      <c r="C25" s="13" t="n"/>
      <c r="D25" s="13" t="n"/>
      <c r="E25" s="14" t="n"/>
      <c r="F25" s="13" t="n"/>
      <c r="G25" s="14" t="n"/>
      <c r="H25" s="14" t="n"/>
      <c r="I25" s="13" t="n"/>
      <c r="J25" s="13" t="n"/>
      <c r="K25" s="15" t="n"/>
      <c r="L25" s="16">
        <f>IF($A25="","",IF(OR($E25="",$J25=""),"",IF($J25=Assumptions!$A$8,"",IF(OR($J25=Assumptions!$A$5,$J25=Assumptions!$A$7),IF($H25="","",MAX(0,$H25-$E25)),MAX(0,TODAY()-$E25)))))</f>
        <v/>
      </c>
      <c r="M25" s="17">
        <f>IF($A25="","",IF($J25="","Status needed",IF($J25=Assumptions!$A$5,IF($H25="","Add received date","Received"),IF($J25=Assumptions!$A$8,IF($H25&lt;&gt;"","Check status/date","Excluded"),IF($J25=Assumptions!$A$7,IF($H25="","Add received date","Human review needed"),IF($H25&lt;&gt;"","Check status/date",IF($G25="","Add due date",IF($G25&lt;TODAY(),"Past due",IF($G25-TODAY()&lt;=IFERROR(MAX(0,Assumptions!$F$5),0),"Due soon","Open")))))))))</f>
        <v/>
      </c>
      <c r="O25">
        <f>IFERROR(INDEX(Assumptions!$A$5:$A$8,ROW()-4),"")</f>
        <v/>
      </c>
      <c r="P25">
        <f>IFERROR(INDEX(Assumptions!$C$5:$C$8,ROW()-4),"")</f>
        <v/>
      </c>
    </row>
    <row r="26" ht="30" customHeight="1">
      <c r="A26" s="13" t="n"/>
      <c r="B26" s="13" t="n"/>
      <c r="C26" s="13" t="n"/>
      <c r="D26" s="13" t="n"/>
      <c r="E26" s="14" t="n"/>
      <c r="F26" s="13" t="n"/>
      <c r="G26" s="14" t="n"/>
      <c r="H26" s="14" t="n"/>
      <c r="I26" s="13" t="n"/>
      <c r="J26" s="13" t="n"/>
      <c r="K26" s="15" t="n"/>
      <c r="L26" s="18">
        <f>IF($A26="","",IF(OR($E26="",$J26=""),"",IF($J26=Assumptions!$A$8,"",IF(OR($J26=Assumptions!$A$5,$J26=Assumptions!$A$7),IF($H26="","",MAX(0,$H26-$E26)),MAX(0,TODAY()-$E26)))))</f>
        <v/>
      </c>
      <c r="M26" s="19">
        <f>IF($A26="","",IF($J26="","Status needed",IF($J26=Assumptions!$A$5,IF($H26="","Add received date","Received"),IF($J26=Assumptions!$A$8,IF($H26&lt;&gt;"","Check status/date","Excluded"),IF($J26=Assumptions!$A$7,IF($H26="","Add received date","Human review needed"),IF($H26&lt;&gt;"","Check status/date",IF($G26="","Add due date",IF($G26&lt;TODAY(),"Past due",IF($G26-TODAY()&lt;=IFERROR(MAX(0,Assumptions!$F$5),0),"Due soon","Open")))))))))</f>
        <v/>
      </c>
      <c r="O26">
        <f>IFERROR(INDEX(Assumptions!$A$5:$A$8,ROW()-4),"")</f>
        <v/>
      </c>
      <c r="P26">
        <f>IFERROR(INDEX(Assumptions!$C$5:$C$8,ROW()-4),"")</f>
        <v/>
      </c>
    </row>
    <row r="27" ht="30" customHeight="1">
      <c r="A27" s="13" t="n"/>
      <c r="B27" s="13" t="n"/>
      <c r="C27" s="13" t="n"/>
      <c r="D27" s="13" t="n"/>
      <c r="E27" s="14" t="n"/>
      <c r="F27" s="13" t="n"/>
      <c r="G27" s="14" t="n"/>
      <c r="H27" s="14" t="n"/>
      <c r="I27" s="13" t="n"/>
      <c r="J27" s="13" t="n"/>
      <c r="K27" s="15" t="n"/>
      <c r="L27" s="16">
        <f>IF($A27="","",IF(OR($E27="",$J27=""),"",IF($J27=Assumptions!$A$8,"",IF(OR($J27=Assumptions!$A$5,$J27=Assumptions!$A$7),IF($H27="","",MAX(0,$H27-$E27)),MAX(0,TODAY()-$E27)))))</f>
        <v/>
      </c>
      <c r="M27" s="17">
        <f>IF($A27="","",IF($J27="","Status needed",IF($J27=Assumptions!$A$5,IF($H27="","Add received date","Received"),IF($J27=Assumptions!$A$8,IF($H27&lt;&gt;"","Check status/date","Excluded"),IF($J27=Assumptions!$A$7,IF($H27="","Add received date","Human review needed"),IF($H27&lt;&gt;"","Check status/date",IF($G27="","Add due date",IF($G27&lt;TODAY(),"Past due",IF($G27-TODAY()&lt;=IFERROR(MAX(0,Assumptions!$F$5),0),"Due soon","Open")))))))))</f>
        <v/>
      </c>
      <c r="O27">
        <f>IFERROR(INDEX(Assumptions!$A$5:$A$8,ROW()-4),"")</f>
        <v/>
      </c>
      <c r="P27">
        <f>IFERROR(INDEX(Assumptions!$C$5:$C$8,ROW()-4),"")</f>
        <v/>
      </c>
    </row>
    <row r="28" ht="30" customHeight="1">
      <c r="A28" s="13" t="n"/>
      <c r="B28" s="13" t="n"/>
      <c r="C28" s="13" t="n"/>
      <c r="D28" s="13" t="n"/>
      <c r="E28" s="14" t="n"/>
      <c r="F28" s="13" t="n"/>
      <c r="G28" s="14" t="n"/>
      <c r="H28" s="14" t="n"/>
      <c r="I28" s="13" t="n"/>
      <c r="J28" s="13" t="n"/>
      <c r="K28" s="15" t="n"/>
      <c r="L28" s="18">
        <f>IF($A28="","",IF(OR($E28="",$J28=""),"",IF($J28=Assumptions!$A$8,"",IF(OR($J28=Assumptions!$A$5,$J28=Assumptions!$A$7),IF($H28="","",MAX(0,$H28-$E28)),MAX(0,TODAY()-$E28)))))</f>
        <v/>
      </c>
      <c r="M28" s="19">
        <f>IF($A28="","",IF($J28="","Status needed",IF($J28=Assumptions!$A$5,IF($H28="","Add received date","Received"),IF($J28=Assumptions!$A$8,IF($H28&lt;&gt;"","Check status/date","Excluded"),IF($J28=Assumptions!$A$7,IF($H28="","Add received date","Human review needed"),IF($H28&lt;&gt;"","Check status/date",IF($G28="","Add due date",IF($G28&lt;TODAY(),"Past due",IF($G28-TODAY()&lt;=IFERROR(MAX(0,Assumptions!$F$5),0),"Due soon","Open")))))))))</f>
        <v/>
      </c>
      <c r="O28">
        <f>IFERROR(INDEX(Assumptions!$A$5:$A$8,ROW()-4),"")</f>
        <v/>
      </c>
      <c r="P28">
        <f>IFERROR(INDEX(Assumptions!$C$5:$C$8,ROW()-4),"")</f>
        <v/>
      </c>
    </row>
    <row r="29" ht="30" customHeight="1">
      <c r="A29" s="13" t="n"/>
      <c r="B29" s="13" t="n"/>
      <c r="C29" s="13" t="n"/>
      <c r="D29" s="13" t="n"/>
      <c r="E29" s="14" t="n"/>
      <c r="F29" s="13" t="n"/>
      <c r="G29" s="14" t="n"/>
      <c r="H29" s="14" t="n"/>
      <c r="I29" s="13" t="n"/>
      <c r="J29" s="13" t="n"/>
      <c r="K29" s="15" t="n"/>
      <c r="L29" s="16">
        <f>IF($A29="","",IF(OR($E29="",$J29=""),"",IF($J29=Assumptions!$A$8,"",IF(OR($J29=Assumptions!$A$5,$J29=Assumptions!$A$7),IF($H29="","",MAX(0,$H29-$E29)),MAX(0,TODAY()-$E29)))))</f>
        <v/>
      </c>
      <c r="M29" s="17">
        <f>IF($A29="","",IF($J29="","Status needed",IF($J29=Assumptions!$A$5,IF($H29="","Add received date","Received"),IF($J29=Assumptions!$A$8,IF($H29&lt;&gt;"","Check status/date","Excluded"),IF($J29=Assumptions!$A$7,IF($H29="","Add received date","Human review needed"),IF($H29&lt;&gt;"","Check status/date",IF($G29="","Add due date",IF($G29&lt;TODAY(),"Past due",IF($G29-TODAY()&lt;=IFERROR(MAX(0,Assumptions!$F$5),0),"Due soon","Open")))))))))</f>
        <v/>
      </c>
      <c r="O29">
        <f>IFERROR(INDEX(Assumptions!$A$5:$A$8,ROW()-4),"")</f>
        <v/>
      </c>
      <c r="P29">
        <f>IFERROR(INDEX(Assumptions!$C$5:$C$8,ROW()-4),"")</f>
        <v/>
      </c>
    </row>
    <row r="30" ht="30" customHeight="1">
      <c r="A30" s="13" t="n"/>
      <c r="B30" s="13" t="n"/>
      <c r="C30" s="13" t="n"/>
      <c r="D30" s="13" t="n"/>
      <c r="E30" s="14" t="n"/>
      <c r="F30" s="13" t="n"/>
      <c r="G30" s="14" t="n"/>
      <c r="H30" s="14" t="n"/>
      <c r="I30" s="13" t="n"/>
      <c r="J30" s="13" t="n"/>
      <c r="K30" s="15" t="n"/>
      <c r="L30" s="18">
        <f>IF($A30="","",IF(OR($E30="",$J30=""),"",IF($J30=Assumptions!$A$8,"",IF(OR($J30=Assumptions!$A$5,$J30=Assumptions!$A$7),IF($H30="","",MAX(0,$H30-$E30)),MAX(0,TODAY()-$E30)))))</f>
        <v/>
      </c>
      <c r="M30" s="19">
        <f>IF($A30="","",IF($J30="","Status needed",IF($J30=Assumptions!$A$5,IF($H30="","Add received date","Received"),IF($J30=Assumptions!$A$8,IF($H30&lt;&gt;"","Check status/date","Excluded"),IF($J30=Assumptions!$A$7,IF($H30="","Add received date","Human review needed"),IF($H30&lt;&gt;"","Check status/date",IF($G30="","Add due date",IF($G30&lt;TODAY(),"Past due",IF($G30-TODAY()&lt;=IFERROR(MAX(0,Assumptions!$F$5),0),"Due soon","Open")))))))))</f>
        <v/>
      </c>
      <c r="O30">
        <f>IFERROR(INDEX(Assumptions!$A$5:$A$8,ROW()-4),"")</f>
        <v/>
      </c>
      <c r="P30">
        <f>IFERROR(INDEX(Assumptions!$C$5:$C$8,ROW()-4),"")</f>
        <v/>
      </c>
    </row>
    <row r="31" ht="30" customHeight="1">
      <c r="A31" s="13" t="n"/>
      <c r="B31" s="13" t="n"/>
      <c r="C31" s="13" t="n"/>
      <c r="D31" s="13" t="n"/>
      <c r="E31" s="14" t="n"/>
      <c r="F31" s="13" t="n"/>
      <c r="G31" s="14" t="n"/>
      <c r="H31" s="14" t="n"/>
      <c r="I31" s="13" t="n"/>
      <c r="J31" s="13" t="n"/>
      <c r="K31" s="15" t="n"/>
      <c r="L31" s="16">
        <f>IF($A31="","",IF(OR($E31="",$J31=""),"",IF($J31=Assumptions!$A$8,"",IF(OR($J31=Assumptions!$A$5,$J31=Assumptions!$A$7),IF($H31="","",MAX(0,$H31-$E31)),MAX(0,TODAY()-$E31)))))</f>
        <v/>
      </c>
      <c r="M31" s="17">
        <f>IF($A31="","",IF($J31="","Status needed",IF($J31=Assumptions!$A$5,IF($H31="","Add received date","Received"),IF($J31=Assumptions!$A$8,IF($H31&lt;&gt;"","Check status/date","Excluded"),IF($J31=Assumptions!$A$7,IF($H31="","Add received date","Human review needed"),IF($H31&lt;&gt;"","Check status/date",IF($G31="","Add due date",IF($G31&lt;TODAY(),"Past due",IF($G31-TODAY()&lt;=IFERROR(MAX(0,Assumptions!$F$5),0),"Due soon","Open")))))))))</f>
        <v/>
      </c>
      <c r="O31">
        <f>IFERROR(INDEX(Assumptions!$A$5:$A$8,ROW()-4),"")</f>
        <v/>
      </c>
      <c r="P31">
        <f>IFERROR(INDEX(Assumptions!$C$5:$C$8,ROW()-4),"")</f>
        <v/>
      </c>
    </row>
    <row r="32" ht="30" customHeight="1">
      <c r="A32" s="13" t="n"/>
      <c r="B32" s="13" t="n"/>
      <c r="C32" s="13" t="n"/>
      <c r="D32" s="13" t="n"/>
      <c r="E32" s="14" t="n"/>
      <c r="F32" s="13" t="n"/>
      <c r="G32" s="14" t="n"/>
      <c r="H32" s="14" t="n"/>
      <c r="I32" s="13" t="n"/>
      <c r="J32" s="13" t="n"/>
      <c r="K32" s="15" t="n"/>
      <c r="L32" s="18">
        <f>IF($A32="","",IF(OR($E32="",$J32=""),"",IF($J32=Assumptions!$A$8,"",IF(OR($J32=Assumptions!$A$5,$J32=Assumptions!$A$7),IF($H32="","",MAX(0,$H32-$E32)),MAX(0,TODAY()-$E32)))))</f>
        <v/>
      </c>
      <c r="M32" s="19">
        <f>IF($A32="","",IF($J32="","Status needed",IF($J32=Assumptions!$A$5,IF($H32="","Add received date","Received"),IF($J32=Assumptions!$A$8,IF($H32&lt;&gt;"","Check status/date","Excluded"),IF($J32=Assumptions!$A$7,IF($H32="","Add received date","Human review needed"),IF($H32&lt;&gt;"","Check status/date",IF($G32="","Add due date",IF($G32&lt;TODAY(),"Past due",IF($G32-TODAY()&lt;=IFERROR(MAX(0,Assumptions!$F$5),0),"Due soon","Open")))))))))</f>
        <v/>
      </c>
      <c r="O32">
        <f>IFERROR(INDEX(Assumptions!$A$5:$A$8,ROW()-4),"")</f>
        <v/>
      </c>
      <c r="P32">
        <f>IFERROR(INDEX(Assumptions!$C$5:$C$8,ROW()-4),"")</f>
        <v/>
      </c>
    </row>
    <row r="33" ht="30" customHeight="1">
      <c r="A33" s="13" t="n"/>
      <c r="B33" s="13" t="n"/>
      <c r="C33" s="13" t="n"/>
      <c r="D33" s="13" t="n"/>
      <c r="E33" s="14" t="n"/>
      <c r="F33" s="13" t="n"/>
      <c r="G33" s="14" t="n"/>
      <c r="H33" s="14" t="n"/>
      <c r="I33" s="13" t="n"/>
      <c r="J33" s="13" t="n"/>
      <c r="K33" s="15" t="n"/>
      <c r="L33" s="16">
        <f>IF($A33="","",IF(OR($E33="",$J33=""),"",IF($J33=Assumptions!$A$8,"",IF(OR($J33=Assumptions!$A$5,$J33=Assumptions!$A$7),IF($H33="","",MAX(0,$H33-$E33)),MAX(0,TODAY()-$E33)))))</f>
        <v/>
      </c>
      <c r="M33" s="17">
        <f>IF($A33="","",IF($J33="","Status needed",IF($J33=Assumptions!$A$5,IF($H33="","Add received date","Received"),IF($J33=Assumptions!$A$8,IF($H33&lt;&gt;"","Check status/date","Excluded"),IF($J33=Assumptions!$A$7,IF($H33="","Add received date","Human review needed"),IF($H33&lt;&gt;"","Check status/date",IF($G33="","Add due date",IF($G33&lt;TODAY(),"Past due",IF($G33-TODAY()&lt;=IFERROR(MAX(0,Assumptions!$F$5),0),"Due soon","Open")))))))))</f>
        <v/>
      </c>
      <c r="O33">
        <f>IFERROR(INDEX(Assumptions!$A$5:$A$8,ROW()-4),"")</f>
        <v/>
      </c>
      <c r="P33">
        <f>IFERROR(INDEX(Assumptions!$C$5:$C$8,ROW()-4),"")</f>
        <v/>
      </c>
    </row>
    <row r="34" ht="30" customHeight="1">
      <c r="A34" s="13" t="n"/>
      <c r="B34" s="13" t="n"/>
      <c r="C34" s="13" t="n"/>
      <c r="D34" s="13" t="n"/>
      <c r="E34" s="14" t="n"/>
      <c r="F34" s="13" t="n"/>
      <c r="G34" s="14" t="n"/>
      <c r="H34" s="14" t="n"/>
      <c r="I34" s="13" t="n"/>
      <c r="J34" s="13" t="n"/>
      <c r="K34" s="15" t="n"/>
      <c r="L34" s="18">
        <f>IF($A34="","",IF(OR($E34="",$J34=""),"",IF($J34=Assumptions!$A$8,"",IF(OR($J34=Assumptions!$A$5,$J34=Assumptions!$A$7),IF($H34="","",MAX(0,$H34-$E34)),MAX(0,TODAY()-$E34)))))</f>
        <v/>
      </c>
      <c r="M34" s="19">
        <f>IF($A34="","",IF($J34="","Status needed",IF($J34=Assumptions!$A$5,IF($H34="","Add received date","Received"),IF($J34=Assumptions!$A$8,IF($H34&lt;&gt;"","Check status/date","Excluded"),IF($J34=Assumptions!$A$7,IF($H34="","Add received date","Human review needed"),IF($H34&lt;&gt;"","Check status/date",IF($G34="","Add due date",IF($G34&lt;TODAY(),"Past due",IF($G34-TODAY()&lt;=IFERROR(MAX(0,Assumptions!$F$5),0),"Due soon","Open")))))))))</f>
        <v/>
      </c>
      <c r="O34">
        <f>IFERROR(INDEX(Assumptions!$A$5:$A$8,ROW()-4),"")</f>
        <v/>
      </c>
      <c r="P34">
        <f>IFERROR(INDEX(Assumptions!$C$5:$C$8,ROW()-4),"")</f>
        <v/>
      </c>
    </row>
    <row r="35" ht="30" customHeight="1">
      <c r="A35" s="13" t="n"/>
      <c r="B35" s="13" t="n"/>
      <c r="C35" s="13" t="n"/>
      <c r="D35" s="13" t="n"/>
      <c r="E35" s="14" t="n"/>
      <c r="F35" s="13" t="n"/>
      <c r="G35" s="14" t="n"/>
      <c r="H35" s="14" t="n"/>
      <c r="I35" s="13" t="n"/>
      <c r="J35" s="13" t="n"/>
      <c r="K35" s="15" t="n"/>
      <c r="L35" s="16">
        <f>IF($A35="","",IF(OR($E35="",$J35=""),"",IF($J35=Assumptions!$A$8,"",IF(OR($J35=Assumptions!$A$5,$J35=Assumptions!$A$7),IF($H35="","",MAX(0,$H35-$E35)),MAX(0,TODAY()-$E35)))))</f>
        <v/>
      </c>
      <c r="M35" s="17">
        <f>IF($A35="","",IF($J35="","Status needed",IF($J35=Assumptions!$A$5,IF($H35="","Add received date","Received"),IF($J35=Assumptions!$A$8,IF($H35&lt;&gt;"","Check status/date","Excluded"),IF($J35=Assumptions!$A$7,IF($H35="","Add received date","Human review needed"),IF($H35&lt;&gt;"","Check status/date",IF($G35="","Add due date",IF($G35&lt;TODAY(),"Past due",IF($G35-TODAY()&lt;=IFERROR(MAX(0,Assumptions!$F$5),0),"Due soon","Open")))))))))</f>
        <v/>
      </c>
      <c r="O35">
        <f>IFERROR(INDEX(Assumptions!$A$5:$A$8,ROW()-4),"")</f>
        <v/>
      </c>
      <c r="P35">
        <f>IFERROR(INDEX(Assumptions!$C$5:$C$8,ROW()-4),"")</f>
        <v/>
      </c>
    </row>
    <row r="36" ht="30" customHeight="1">
      <c r="A36" s="13" t="n"/>
      <c r="B36" s="13" t="n"/>
      <c r="C36" s="13" t="n"/>
      <c r="D36" s="13" t="n"/>
      <c r="E36" s="14" t="n"/>
      <c r="F36" s="13" t="n"/>
      <c r="G36" s="14" t="n"/>
      <c r="H36" s="14" t="n"/>
      <c r="I36" s="13" t="n"/>
      <c r="J36" s="13" t="n"/>
      <c r="K36" s="15" t="n"/>
      <c r="L36" s="18">
        <f>IF($A36="","",IF(OR($E36="",$J36=""),"",IF($J36=Assumptions!$A$8,"",IF(OR($J36=Assumptions!$A$5,$J36=Assumptions!$A$7),IF($H36="","",MAX(0,$H36-$E36)),MAX(0,TODAY()-$E36)))))</f>
        <v/>
      </c>
      <c r="M36" s="19">
        <f>IF($A36="","",IF($J36="","Status needed",IF($J36=Assumptions!$A$5,IF($H36="","Add received date","Received"),IF($J36=Assumptions!$A$8,IF($H36&lt;&gt;"","Check status/date","Excluded"),IF($J36=Assumptions!$A$7,IF($H36="","Add received date","Human review needed"),IF($H36&lt;&gt;"","Check status/date",IF($G36="","Add due date",IF($G36&lt;TODAY(),"Past due",IF($G36-TODAY()&lt;=IFERROR(MAX(0,Assumptions!$F$5),0),"Due soon","Open")))))))))</f>
        <v/>
      </c>
      <c r="O36">
        <f>IFERROR(INDEX(Assumptions!$A$5:$A$8,ROW()-4),"")</f>
        <v/>
      </c>
      <c r="P36">
        <f>IFERROR(INDEX(Assumptions!$C$5:$C$8,ROW()-4),"")</f>
        <v/>
      </c>
    </row>
    <row r="37" ht="30" customHeight="1">
      <c r="A37" s="13" t="n"/>
      <c r="B37" s="13" t="n"/>
      <c r="C37" s="13" t="n"/>
      <c r="D37" s="13" t="n"/>
      <c r="E37" s="14" t="n"/>
      <c r="F37" s="13" t="n"/>
      <c r="G37" s="14" t="n"/>
      <c r="H37" s="14" t="n"/>
      <c r="I37" s="13" t="n"/>
      <c r="J37" s="13" t="n"/>
      <c r="K37" s="15" t="n"/>
      <c r="L37" s="16">
        <f>IF($A37="","",IF(OR($E37="",$J37=""),"",IF($J37=Assumptions!$A$8,"",IF(OR($J37=Assumptions!$A$5,$J37=Assumptions!$A$7),IF($H37="","",MAX(0,$H37-$E37)),MAX(0,TODAY()-$E37)))))</f>
        <v/>
      </c>
      <c r="M37" s="17">
        <f>IF($A37="","",IF($J37="","Status needed",IF($J37=Assumptions!$A$5,IF($H37="","Add received date","Received"),IF($J37=Assumptions!$A$8,IF($H37&lt;&gt;"","Check status/date","Excluded"),IF($J37=Assumptions!$A$7,IF($H37="","Add received date","Human review needed"),IF($H37&lt;&gt;"","Check status/date",IF($G37="","Add due date",IF($G37&lt;TODAY(),"Past due",IF($G37-TODAY()&lt;=IFERROR(MAX(0,Assumptions!$F$5),0),"Due soon","Open")))))))))</f>
        <v/>
      </c>
      <c r="O37">
        <f>IFERROR(INDEX(Assumptions!$A$5:$A$8,ROW()-4),"")</f>
        <v/>
      </c>
      <c r="P37">
        <f>IFERROR(INDEX(Assumptions!$C$5:$C$8,ROW()-4),"")</f>
        <v/>
      </c>
    </row>
    <row r="38" ht="30" customHeight="1">
      <c r="A38" s="13" t="n"/>
      <c r="B38" s="13" t="n"/>
      <c r="C38" s="13" t="n"/>
      <c r="D38" s="13" t="n"/>
      <c r="E38" s="14" t="n"/>
      <c r="F38" s="13" t="n"/>
      <c r="G38" s="14" t="n"/>
      <c r="H38" s="14" t="n"/>
      <c r="I38" s="13" t="n"/>
      <c r="J38" s="13" t="n"/>
      <c r="K38" s="15" t="n"/>
      <c r="L38" s="18">
        <f>IF($A38="","",IF(OR($E38="",$J38=""),"",IF($J38=Assumptions!$A$8,"",IF(OR($J38=Assumptions!$A$5,$J38=Assumptions!$A$7),IF($H38="","",MAX(0,$H38-$E38)),MAX(0,TODAY()-$E38)))))</f>
        <v/>
      </c>
      <c r="M38" s="19">
        <f>IF($A38="","",IF($J38="","Status needed",IF($J38=Assumptions!$A$5,IF($H38="","Add received date","Received"),IF($J38=Assumptions!$A$8,IF($H38&lt;&gt;"","Check status/date","Excluded"),IF($J38=Assumptions!$A$7,IF($H38="","Add received date","Human review needed"),IF($H38&lt;&gt;"","Check status/date",IF($G38="","Add due date",IF($G38&lt;TODAY(),"Past due",IF($G38-TODAY()&lt;=IFERROR(MAX(0,Assumptions!$F$5),0),"Due soon","Open")))))))))</f>
        <v/>
      </c>
      <c r="O38">
        <f>IFERROR(INDEX(Assumptions!$A$5:$A$8,ROW()-4),"")</f>
        <v/>
      </c>
      <c r="P38">
        <f>IFERROR(INDEX(Assumptions!$C$5:$C$8,ROW()-4),"")</f>
        <v/>
      </c>
    </row>
    <row r="39" ht="30" customHeight="1">
      <c r="A39" s="13" t="n"/>
      <c r="B39" s="13" t="n"/>
      <c r="C39" s="13" t="n"/>
      <c r="D39" s="13" t="n"/>
      <c r="E39" s="14" t="n"/>
      <c r="F39" s="13" t="n"/>
      <c r="G39" s="14" t="n"/>
      <c r="H39" s="14" t="n"/>
      <c r="I39" s="13" t="n"/>
      <c r="J39" s="13" t="n"/>
      <c r="K39" s="15" t="n"/>
      <c r="L39" s="16">
        <f>IF($A39="","",IF(OR($E39="",$J39=""),"",IF($J39=Assumptions!$A$8,"",IF(OR($J39=Assumptions!$A$5,$J39=Assumptions!$A$7),IF($H39="","",MAX(0,$H39-$E39)),MAX(0,TODAY()-$E39)))))</f>
        <v/>
      </c>
      <c r="M39" s="17">
        <f>IF($A39="","",IF($J39="","Status needed",IF($J39=Assumptions!$A$5,IF($H39="","Add received date","Received"),IF($J39=Assumptions!$A$8,IF($H39&lt;&gt;"","Check status/date","Excluded"),IF($J39=Assumptions!$A$7,IF($H39="","Add received date","Human review needed"),IF($H39&lt;&gt;"","Check status/date",IF($G39="","Add due date",IF($G39&lt;TODAY(),"Past due",IF($G39-TODAY()&lt;=IFERROR(MAX(0,Assumptions!$F$5),0),"Due soon","Open")))))))))</f>
        <v/>
      </c>
      <c r="O39">
        <f>IFERROR(INDEX(Assumptions!$A$5:$A$8,ROW()-4),"")</f>
        <v/>
      </c>
      <c r="P39">
        <f>IFERROR(INDEX(Assumptions!$C$5:$C$8,ROW()-4),"")</f>
        <v/>
      </c>
    </row>
    <row r="40" ht="30" customHeight="1">
      <c r="A40" s="13" t="n"/>
      <c r="B40" s="13" t="n"/>
      <c r="C40" s="13" t="n"/>
      <c r="D40" s="13" t="n"/>
      <c r="E40" s="14" t="n"/>
      <c r="F40" s="13" t="n"/>
      <c r="G40" s="14" t="n"/>
      <c r="H40" s="14" t="n"/>
      <c r="I40" s="13" t="n"/>
      <c r="J40" s="13" t="n"/>
      <c r="K40" s="15" t="n"/>
      <c r="L40" s="18">
        <f>IF($A40="","",IF(OR($E40="",$J40=""),"",IF($J40=Assumptions!$A$8,"",IF(OR($J40=Assumptions!$A$5,$J40=Assumptions!$A$7),IF($H40="","",MAX(0,$H40-$E40)),MAX(0,TODAY()-$E40)))))</f>
        <v/>
      </c>
      <c r="M40" s="19">
        <f>IF($A40="","",IF($J40="","Status needed",IF($J40=Assumptions!$A$5,IF($H40="","Add received date","Received"),IF($J40=Assumptions!$A$8,IF($H40&lt;&gt;"","Check status/date","Excluded"),IF($J40=Assumptions!$A$7,IF($H40="","Add received date","Human review needed"),IF($H40&lt;&gt;"","Check status/date",IF($G40="","Add due date",IF($G40&lt;TODAY(),"Past due",IF($G40-TODAY()&lt;=IFERROR(MAX(0,Assumptions!$F$5),0),"Due soon","Open")))))))))</f>
        <v/>
      </c>
      <c r="O40">
        <f>IFERROR(INDEX(Assumptions!$A$5:$A$8,ROW()-4),"")</f>
        <v/>
      </c>
      <c r="P40">
        <f>IFERROR(INDEX(Assumptions!$C$5:$C$8,ROW()-4),"")</f>
        <v/>
      </c>
    </row>
    <row r="41" ht="30" customHeight="1">
      <c r="A41" s="13" t="n"/>
      <c r="B41" s="13" t="n"/>
      <c r="C41" s="13" t="n"/>
      <c r="D41" s="13" t="n"/>
      <c r="E41" s="14" t="n"/>
      <c r="F41" s="13" t="n"/>
      <c r="G41" s="14" t="n"/>
      <c r="H41" s="14" t="n"/>
      <c r="I41" s="13" t="n"/>
      <c r="J41" s="13" t="n"/>
      <c r="K41" s="15" t="n"/>
      <c r="L41" s="16">
        <f>IF($A41="","",IF(OR($E41="",$J41=""),"",IF($J41=Assumptions!$A$8,"",IF(OR($J41=Assumptions!$A$5,$J41=Assumptions!$A$7),IF($H41="","",MAX(0,$H41-$E41)),MAX(0,TODAY()-$E41)))))</f>
        <v/>
      </c>
      <c r="M41" s="17">
        <f>IF($A41="","",IF($J41="","Status needed",IF($J41=Assumptions!$A$5,IF($H41="","Add received date","Received"),IF($J41=Assumptions!$A$8,IF($H41&lt;&gt;"","Check status/date","Excluded"),IF($J41=Assumptions!$A$7,IF($H41="","Add received date","Human review needed"),IF($H41&lt;&gt;"","Check status/date",IF($G41="","Add due date",IF($G41&lt;TODAY(),"Past due",IF($G41-TODAY()&lt;=IFERROR(MAX(0,Assumptions!$F$5),0),"Due soon","Open")))))))))</f>
        <v/>
      </c>
      <c r="O41">
        <f>IFERROR(INDEX(Assumptions!$A$5:$A$8,ROW()-4),"")</f>
        <v/>
      </c>
      <c r="P41">
        <f>IFERROR(INDEX(Assumptions!$C$5:$C$8,ROW()-4),"")</f>
        <v/>
      </c>
    </row>
    <row r="42" ht="30" customHeight="1">
      <c r="A42" s="13" t="n"/>
      <c r="B42" s="13" t="n"/>
      <c r="C42" s="13" t="n"/>
      <c r="D42" s="13" t="n"/>
      <c r="E42" s="14" t="n"/>
      <c r="F42" s="13" t="n"/>
      <c r="G42" s="14" t="n"/>
      <c r="H42" s="14" t="n"/>
      <c r="I42" s="13" t="n"/>
      <c r="J42" s="13" t="n"/>
      <c r="K42" s="15" t="n"/>
      <c r="L42" s="18">
        <f>IF($A42="","",IF(OR($E42="",$J42=""),"",IF($J42=Assumptions!$A$8,"",IF(OR($J42=Assumptions!$A$5,$J42=Assumptions!$A$7),IF($H42="","",MAX(0,$H42-$E42)),MAX(0,TODAY()-$E42)))))</f>
        <v/>
      </c>
      <c r="M42" s="19">
        <f>IF($A42="","",IF($J42="","Status needed",IF($J42=Assumptions!$A$5,IF($H42="","Add received date","Received"),IF($J42=Assumptions!$A$8,IF($H42&lt;&gt;"","Check status/date","Excluded"),IF($J42=Assumptions!$A$7,IF($H42="","Add received date","Human review needed"),IF($H42&lt;&gt;"","Check status/date",IF($G42="","Add due date",IF($G42&lt;TODAY(),"Past due",IF($G42-TODAY()&lt;=IFERROR(MAX(0,Assumptions!$F$5),0),"Due soon","Open")))))))))</f>
        <v/>
      </c>
      <c r="O42">
        <f>IFERROR(INDEX(Assumptions!$A$5:$A$8,ROW()-4),"")</f>
        <v/>
      </c>
      <c r="P42">
        <f>IFERROR(INDEX(Assumptions!$C$5:$C$8,ROW()-4),"")</f>
        <v/>
      </c>
    </row>
    <row r="43" ht="30" customHeight="1">
      <c r="A43" s="13" t="n"/>
      <c r="B43" s="13" t="n"/>
      <c r="C43" s="13" t="n"/>
      <c r="D43" s="13" t="n"/>
      <c r="E43" s="14" t="n"/>
      <c r="F43" s="13" t="n"/>
      <c r="G43" s="14" t="n"/>
      <c r="H43" s="14" t="n"/>
      <c r="I43" s="13" t="n"/>
      <c r="J43" s="13" t="n"/>
      <c r="K43" s="15" t="n"/>
      <c r="L43" s="16">
        <f>IF($A43="","",IF(OR($E43="",$J43=""),"",IF($J43=Assumptions!$A$8,"",IF(OR($J43=Assumptions!$A$5,$J43=Assumptions!$A$7),IF($H43="","",MAX(0,$H43-$E43)),MAX(0,TODAY()-$E43)))))</f>
        <v/>
      </c>
      <c r="M43" s="17">
        <f>IF($A43="","",IF($J43="","Status needed",IF($J43=Assumptions!$A$5,IF($H43="","Add received date","Received"),IF($J43=Assumptions!$A$8,IF($H43&lt;&gt;"","Check status/date","Excluded"),IF($J43=Assumptions!$A$7,IF($H43="","Add received date","Human review needed"),IF($H43&lt;&gt;"","Check status/date",IF($G43="","Add due date",IF($G43&lt;TODAY(),"Past due",IF($G43-TODAY()&lt;=IFERROR(MAX(0,Assumptions!$F$5),0),"Due soon","Open")))))))))</f>
        <v/>
      </c>
      <c r="O43">
        <f>IFERROR(INDEX(Assumptions!$A$5:$A$8,ROW()-4),"")</f>
        <v/>
      </c>
      <c r="P43">
        <f>IFERROR(INDEX(Assumptions!$C$5:$C$8,ROW()-4),"")</f>
        <v/>
      </c>
    </row>
    <row r="44" ht="30" customHeight="1">
      <c r="A44" s="13" t="n"/>
      <c r="B44" s="13" t="n"/>
      <c r="C44" s="13" t="n"/>
      <c r="D44" s="13" t="n"/>
      <c r="E44" s="14" t="n"/>
      <c r="F44" s="13" t="n"/>
      <c r="G44" s="14" t="n"/>
      <c r="H44" s="14" t="n"/>
      <c r="I44" s="13" t="n"/>
      <c r="J44" s="13" t="n"/>
      <c r="K44" s="15" t="n"/>
      <c r="L44" s="18">
        <f>IF($A44="","",IF(OR($E44="",$J44=""),"",IF($J44=Assumptions!$A$8,"",IF(OR($J44=Assumptions!$A$5,$J44=Assumptions!$A$7),IF($H44="","",MAX(0,$H44-$E44)),MAX(0,TODAY()-$E44)))))</f>
        <v/>
      </c>
      <c r="M44" s="19">
        <f>IF($A44="","",IF($J44="","Status needed",IF($J44=Assumptions!$A$5,IF($H44="","Add received date","Received"),IF($J44=Assumptions!$A$8,IF($H44&lt;&gt;"","Check status/date","Excluded"),IF($J44=Assumptions!$A$7,IF($H44="","Add received date","Human review needed"),IF($H44&lt;&gt;"","Check status/date",IF($G44="","Add due date",IF($G44&lt;TODAY(),"Past due",IF($G44-TODAY()&lt;=IFERROR(MAX(0,Assumptions!$F$5),0),"Due soon","Open")))))))))</f>
        <v/>
      </c>
      <c r="O44">
        <f>IFERROR(INDEX(Assumptions!$A$5:$A$8,ROW()-4),"")</f>
        <v/>
      </c>
      <c r="P44">
        <f>IFERROR(INDEX(Assumptions!$C$5:$C$8,ROW()-4),"")</f>
        <v/>
      </c>
    </row>
    <row r="45" ht="30" customHeight="1">
      <c r="A45" s="13" t="n"/>
      <c r="B45" s="13" t="n"/>
      <c r="C45" s="13" t="n"/>
      <c r="D45" s="13" t="n"/>
      <c r="E45" s="14" t="n"/>
      <c r="F45" s="13" t="n"/>
      <c r="G45" s="14" t="n"/>
      <c r="H45" s="14" t="n"/>
      <c r="I45" s="13" t="n"/>
      <c r="J45" s="13" t="n"/>
      <c r="K45" s="15" t="n"/>
      <c r="L45" s="16">
        <f>IF($A45="","",IF(OR($E45="",$J45=""),"",IF($J45=Assumptions!$A$8,"",IF(OR($J45=Assumptions!$A$5,$J45=Assumptions!$A$7),IF($H45="","",MAX(0,$H45-$E45)),MAX(0,TODAY()-$E45)))))</f>
        <v/>
      </c>
      <c r="M45" s="17">
        <f>IF($A45="","",IF($J45="","Status needed",IF($J45=Assumptions!$A$5,IF($H45="","Add received date","Received"),IF($J45=Assumptions!$A$8,IF($H45&lt;&gt;"","Check status/date","Excluded"),IF($J45=Assumptions!$A$7,IF($H45="","Add received date","Human review needed"),IF($H45&lt;&gt;"","Check status/date",IF($G45="","Add due date",IF($G45&lt;TODAY(),"Past due",IF($G45-TODAY()&lt;=IFERROR(MAX(0,Assumptions!$F$5),0),"Due soon","Open")))))))))</f>
        <v/>
      </c>
      <c r="O45">
        <f>IFERROR(INDEX(Assumptions!$A$5:$A$8,ROW()-4),"")</f>
        <v/>
      </c>
      <c r="P45">
        <f>IFERROR(INDEX(Assumptions!$C$5:$C$8,ROW()-4),"")</f>
        <v/>
      </c>
    </row>
    <row r="46" ht="30" customHeight="1">
      <c r="A46" s="13" t="n"/>
      <c r="B46" s="13" t="n"/>
      <c r="C46" s="13" t="n"/>
      <c r="D46" s="13" t="n"/>
      <c r="E46" s="14" t="n"/>
      <c r="F46" s="13" t="n"/>
      <c r="G46" s="14" t="n"/>
      <c r="H46" s="14" t="n"/>
      <c r="I46" s="13" t="n"/>
      <c r="J46" s="13" t="n"/>
      <c r="K46" s="15" t="n"/>
      <c r="L46" s="18">
        <f>IF($A46="","",IF(OR($E46="",$J46=""),"",IF($J46=Assumptions!$A$8,"",IF(OR($J46=Assumptions!$A$5,$J46=Assumptions!$A$7),IF($H46="","",MAX(0,$H46-$E46)),MAX(0,TODAY()-$E46)))))</f>
        <v/>
      </c>
      <c r="M46" s="19">
        <f>IF($A46="","",IF($J46="","Status needed",IF($J46=Assumptions!$A$5,IF($H46="","Add received date","Received"),IF($J46=Assumptions!$A$8,IF($H46&lt;&gt;"","Check status/date","Excluded"),IF($J46=Assumptions!$A$7,IF($H46="","Add received date","Human review needed"),IF($H46&lt;&gt;"","Check status/date",IF($G46="","Add due date",IF($G46&lt;TODAY(),"Past due",IF($G46-TODAY()&lt;=IFERROR(MAX(0,Assumptions!$F$5),0),"Due soon","Open")))))))))</f>
        <v/>
      </c>
      <c r="O46">
        <f>IFERROR(INDEX(Assumptions!$A$5:$A$8,ROW()-4),"")</f>
        <v/>
      </c>
      <c r="P46">
        <f>IFERROR(INDEX(Assumptions!$C$5:$C$8,ROW()-4),"")</f>
        <v/>
      </c>
    </row>
    <row r="47" ht="30" customHeight="1">
      <c r="A47" s="13" t="n"/>
      <c r="B47" s="13" t="n"/>
      <c r="C47" s="13" t="n"/>
      <c r="D47" s="13" t="n"/>
      <c r="E47" s="14" t="n"/>
      <c r="F47" s="13" t="n"/>
      <c r="G47" s="14" t="n"/>
      <c r="H47" s="14" t="n"/>
      <c r="I47" s="13" t="n"/>
      <c r="J47" s="13" t="n"/>
      <c r="K47" s="15" t="n"/>
      <c r="L47" s="16">
        <f>IF($A47="","",IF(OR($E47="",$J47=""),"",IF($J47=Assumptions!$A$8,"",IF(OR($J47=Assumptions!$A$5,$J47=Assumptions!$A$7),IF($H47="","",MAX(0,$H47-$E47)),MAX(0,TODAY()-$E47)))))</f>
        <v/>
      </c>
      <c r="M47" s="17">
        <f>IF($A47="","",IF($J47="","Status needed",IF($J47=Assumptions!$A$5,IF($H47="","Add received date","Received"),IF($J47=Assumptions!$A$8,IF($H47&lt;&gt;"","Check status/date","Excluded"),IF($J47=Assumptions!$A$7,IF($H47="","Add received date","Human review needed"),IF($H47&lt;&gt;"","Check status/date",IF($G47="","Add due date",IF($G47&lt;TODAY(),"Past due",IF($G47-TODAY()&lt;=IFERROR(MAX(0,Assumptions!$F$5),0),"Due soon","Open")))))))))</f>
        <v/>
      </c>
      <c r="O47">
        <f>IFERROR(INDEX(Assumptions!$A$5:$A$8,ROW()-4),"")</f>
        <v/>
      </c>
      <c r="P47">
        <f>IFERROR(INDEX(Assumptions!$C$5:$C$8,ROW()-4),"")</f>
        <v/>
      </c>
    </row>
    <row r="48" ht="30" customHeight="1">
      <c r="A48" s="13" t="n"/>
      <c r="B48" s="13" t="n"/>
      <c r="C48" s="13" t="n"/>
      <c r="D48" s="13" t="n"/>
      <c r="E48" s="14" t="n"/>
      <c r="F48" s="13" t="n"/>
      <c r="G48" s="14" t="n"/>
      <c r="H48" s="14" t="n"/>
      <c r="I48" s="13" t="n"/>
      <c r="J48" s="13" t="n"/>
      <c r="K48" s="15" t="n"/>
      <c r="L48" s="18">
        <f>IF($A48="","",IF(OR($E48="",$J48=""),"",IF($J48=Assumptions!$A$8,"",IF(OR($J48=Assumptions!$A$5,$J48=Assumptions!$A$7),IF($H48="","",MAX(0,$H48-$E48)),MAX(0,TODAY()-$E48)))))</f>
        <v/>
      </c>
      <c r="M48" s="19">
        <f>IF($A48="","",IF($J48="","Status needed",IF($J48=Assumptions!$A$5,IF($H48="","Add received date","Received"),IF($J48=Assumptions!$A$8,IF($H48&lt;&gt;"","Check status/date","Excluded"),IF($J48=Assumptions!$A$7,IF($H48="","Add received date","Human review needed"),IF($H48&lt;&gt;"","Check status/date",IF($G48="","Add due date",IF($G48&lt;TODAY(),"Past due",IF($G48-TODAY()&lt;=IFERROR(MAX(0,Assumptions!$F$5),0),"Due soon","Open")))))))))</f>
        <v/>
      </c>
      <c r="O48">
        <f>IFERROR(INDEX(Assumptions!$A$5:$A$8,ROW()-4),"")</f>
        <v/>
      </c>
      <c r="P48">
        <f>IFERROR(INDEX(Assumptions!$C$5:$C$8,ROW()-4),"")</f>
        <v/>
      </c>
    </row>
    <row r="49" ht="30" customHeight="1">
      <c r="A49" s="13" t="n"/>
      <c r="B49" s="13" t="n"/>
      <c r="C49" s="13" t="n"/>
      <c r="D49" s="13" t="n"/>
      <c r="E49" s="14" t="n"/>
      <c r="F49" s="13" t="n"/>
      <c r="G49" s="14" t="n"/>
      <c r="H49" s="14" t="n"/>
      <c r="I49" s="13" t="n"/>
      <c r="J49" s="13" t="n"/>
      <c r="K49" s="15" t="n"/>
      <c r="L49" s="16">
        <f>IF($A49="","",IF(OR($E49="",$J49=""),"",IF($J49=Assumptions!$A$8,"",IF(OR($J49=Assumptions!$A$5,$J49=Assumptions!$A$7),IF($H49="","",MAX(0,$H49-$E49)),MAX(0,TODAY()-$E49)))))</f>
        <v/>
      </c>
      <c r="M49" s="17">
        <f>IF($A49="","",IF($J49="","Status needed",IF($J49=Assumptions!$A$5,IF($H49="","Add received date","Received"),IF($J49=Assumptions!$A$8,IF($H49&lt;&gt;"","Check status/date","Excluded"),IF($J49=Assumptions!$A$7,IF($H49="","Add received date","Human review needed"),IF($H49&lt;&gt;"","Check status/date",IF($G49="","Add due date",IF($G49&lt;TODAY(),"Past due",IF($G49-TODAY()&lt;=IFERROR(MAX(0,Assumptions!$F$5),0),"Due soon","Open")))))))))</f>
        <v/>
      </c>
      <c r="O49">
        <f>IFERROR(INDEX(Assumptions!$A$5:$A$8,ROW()-4),"")</f>
        <v/>
      </c>
      <c r="P49">
        <f>IFERROR(INDEX(Assumptions!$C$5:$C$8,ROW()-4),"")</f>
        <v/>
      </c>
    </row>
    <row r="50" ht="30" customHeight="1">
      <c r="A50" s="13" t="n"/>
      <c r="B50" s="13" t="n"/>
      <c r="C50" s="13" t="n"/>
      <c r="D50" s="13" t="n"/>
      <c r="E50" s="14" t="n"/>
      <c r="F50" s="13" t="n"/>
      <c r="G50" s="14" t="n"/>
      <c r="H50" s="14" t="n"/>
      <c r="I50" s="13" t="n"/>
      <c r="J50" s="13" t="n"/>
      <c r="K50" s="15" t="n"/>
      <c r="L50" s="18">
        <f>IF($A50="","",IF(OR($E50="",$J50=""),"",IF($J50=Assumptions!$A$8,"",IF(OR($J50=Assumptions!$A$5,$J50=Assumptions!$A$7),IF($H50="","",MAX(0,$H50-$E50)),MAX(0,TODAY()-$E50)))))</f>
        <v/>
      </c>
      <c r="M50" s="19">
        <f>IF($A50="","",IF($J50="","Status needed",IF($J50=Assumptions!$A$5,IF($H50="","Add received date","Received"),IF($J50=Assumptions!$A$8,IF($H50&lt;&gt;"","Check status/date","Excluded"),IF($J50=Assumptions!$A$7,IF($H50="","Add received date","Human review needed"),IF($H50&lt;&gt;"","Check status/date",IF($G50="","Add due date",IF($G50&lt;TODAY(),"Past due",IF($G50-TODAY()&lt;=IFERROR(MAX(0,Assumptions!$F$5),0),"Due soon","Open")))))))))</f>
        <v/>
      </c>
      <c r="O50">
        <f>IFERROR(INDEX(Assumptions!$A$5:$A$8,ROW()-4),"")</f>
        <v/>
      </c>
      <c r="P50">
        <f>IFERROR(INDEX(Assumptions!$C$5:$C$8,ROW()-4),"")</f>
        <v/>
      </c>
    </row>
    <row r="51" ht="30" customHeight="1">
      <c r="A51" s="13" t="n"/>
      <c r="B51" s="13" t="n"/>
      <c r="C51" s="13" t="n"/>
      <c r="D51" s="13" t="n"/>
      <c r="E51" s="14" t="n"/>
      <c r="F51" s="13" t="n"/>
      <c r="G51" s="14" t="n"/>
      <c r="H51" s="14" t="n"/>
      <c r="I51" s="13" t="n"/>
      <c r="J51" s="13" t="n"/>
      <c r="K51" s="15" t="n"/>
      <c r="L51" s="16">
        <f>IF($A51="","",IF(OR($E51="",$J51=""),"",IF($J51=Assumptions!$A$8,"",IF(OR($J51=Assumptions!$A$5,$J51=Assumptions!$A$7),IF($H51="","",MAX(0,$H51-$E51)),MAX(0,TODAY()-$E51)))))</f>
        <v/>
      </c>
      <c r="M51" s="17">
        <f>IF($A51="","",IF($J51="","Status needed",IF($J51=Assumptions!$A$5,IF($H51="","Add received date","Received"),IF($J51=Assumptions!$A$8,IF($H51&lt;&gt;"","Check status/date","Excluded"),IF($J51=Assumptions!$A$7,IF($H51="","Add received date","Human review needed"),IF($H51&lt;&gt;"","Check status/date",IF($G51="","Add due date",IF($G51&lt;TODAY(),"Past due",IF($G51-TODAY()&lt;=IFERROR(MAX(0,Assumptions!$F$5),0),"Due soon","Open")))))))))</f>
        <v/>
      </c>
      <c r="O51">
        <f>IFERROR(INDEX(Assumptions!$A$5:$A$8,ROW()-4),"")</f>
        <v/>
      </c>
      <c r="P51">
        <f>IFERROR(INDEX(Assumptions!$C$5:$C$8,ROW()-4),"")</f>
        <v/>
      </c>
    </row>
    <row r="52" ht="30" customHeight="1">
      <c r="A52" s="13" t="n"/>
      <c r="B52" s="13" t="n"/>
      <c r="C52" s="13" t="n"/>
      <c r="D52" s="13" t="n"/>
      <c r="E52" s="14" t="n"/>
      <c r="F52" s="13" t="n"/>
      <c r="G52" s="14" t="n"/>
      <c r="H52" s="14" t="n"/>
      <c r="I52" s="13" t="n"/>
      <c r="J52" s="13" t="n"/>
      <c r="K52" s="15" t="n"/>
      <c r="L52" s="18">
        <f>IF($A52="","",IF(OR($E52="",$J52=""),"",IF($J52=Assumptions!$A$8,"",IF(OR($J52=Assumptions!$A$5,$J52=Assumptions!$A$7),IF($H52="","",MAX(0,$H52-$E52)),MAX(0,TODAY()-$E52)))))</f>
        <v/>
      </c>
      <c r="M52" s="19">
        <f>IF($A52="","",IF($J52="","Status needed",IF($J52=Assumptions!$A$5,IF($H52="","Add received date","Received"),IF($J52=Assumptions!$A$8,IF($H52&lt;&gt;"","Check status/date","Excluded"),IF($J52=Assumptions!$A$7,IF($H52="","Add received date","Human review needed"),IF($H52&lt;&gt;"","Check status/date",IF($G52="","Add due date",IF($G52&lt;TODAY(),"Past due",IF($G52-TODAY()&lt;=IFERROR(MAX(0,Assumptions!$F$5),0),"Due soon","Open")))))))))</f>
        <v/>
      </c>
      <c r="O52">
        <f>IFERROR(INDEX(Assumptions!$A$5:$A$8,ROW()-4),"")</f>
        <v/>
      </c>
      <c r="P52">
        <f>IFERROR(INDEX(Assumptions!$C$5:$C$8,ROW()-4),"")</f>
        <v/>
      </c>
    </row>
    <row r="53" ht="30" customHeight="1">
      <c r="A53" s="13" t="n"/>
      <c r="B53" s="13" t="n"/>
      <c r="C53" s="13" t="n"/>
      <c r="D53" s="13" t="n"/>
      <c r="E53" s="14" t="n"/>
      <c r="F53" s="13" t="n"/>
      <c r="G53" s="14" t="n"/>
      <c r="H53" s="14" t="n"/>
      <c r="I53" s="13" t="n"/>
      <c r="J53" s="13" t="n"/>
      <c r="K53" s="15" t="n"/>
      <c r="L53" s="16">
        <f>IF($A53="","",IF(OR($E53="",$J53=""),"",IF($J53=Assumptions!$A$8,"",IF(OR($J53=Assumptions!$A$5,$J53=Assumptions!$A$7),IF($H53="","",MAX(0,$H53-$E53)),MAX(0,TODAY()-$E53)))))</f>
        <v/>
      </c>
      <c r="M53" s="17">
        <f>IF($A53="","",IF($J53="","Status needed",IF($J53=Assumptions!$A$5,IF($H53="","Add received date","Received"),IF($J53=Assumptions!$A$8,IF($H53&lt;&gt;"","Check status/date","Excluded"),IF($J53=Assumptions!$A$7,IF($H53="","Add received date","Human review needed"),IF($H53&lt;&gt;"","Check status/date",IF($G53="","Add due date",IF($G53&lt;TODAY(),"Past due",IF($G53-TODAY()&lt;=IFERROR(MAX(0,Assumptions!$F$5),0),"Due soon","Open")))))))))</f>
        <v/>
      </c>
      <c r="O53">
        <f>IFERROR(INDEX(Assumptions!$A$5:$A$8,ROW()-4),"")</f>
        <v/>
      </c>
      <c r="P53">
        <f>IFERROR(INDEX(Assumptions!$C$5:$C$8,ROW()-4),"")</f>
        <v/>
      </c>
    </row>
    <row r="54" ht="30" customHeight="1">
      <c r="A54" s="13" t="n"/>
      <c r="B54" s="13" t="n"/>
      <c r="C54" s="13" t="n"/>
      <c r="D54" s="13" t="n"/>
      <c r="E54" s="14" t="n"/>
      <c r="F54" s="13" t="n"/>
      <c r="G54" s="14" t="n"/>
      <c r="H54" s="14" t="n"/>
      <c r="I54" s="13" t="n"/>
      <c r="J54" s="13" t="n"/>
      <c r="K54" s="15" t="n"/>
      <c r="L54" s="18">
        <f>IF($A54="","",IF(OR($E54="",$J54=""),"",IF($J54=Assumptions!$A$8,"",IF(OR($J54=Assumptions!$A$5,$J54=Assumptions!$A$7),IF($H54="","",MAX(0,$H54-$E54)),MAX(0,TODAY()-$E54)))))</f>
        <v/>
      </c>
      <c r="M54" s="19">
        <f>IF($A54="","",IF($J54="","Status needed",IF($J54=Assumptions!$A$5,IF($H54="","Add received date","Received"),IF($J54=Assumptions!$A$8,IF($H54&lt;&gt;"","Check status/date","Excluded"),IF($J54=Assumptions!$A$7,IF($H54="","Add received date","Human review needed"),IF($H54&lt;&gt;"","Check status/date",IF($G54="","Add due date",IF($G54&lt;TODAY(),"Past due",IF($G54-TODAY()&lt;=IFERROR(MAX(0,Assumptions!$F$5),0),"Due soon","Open")))))))))</f>
        <v/>
      </c>
      <c r="O54">
        <f>IFERROR(INDEX(Assumptions!$A$5:$A$8,ROW()-4),"")</f>
        <v/>
      </c>
      <c r="P54">
        <f>IFERROR(INDEX(Assumptions!$C$5:$C$8,ROW()-4),"")</f>
        <v/>
      </c>
    </row>
    <row r="55" ht="30" customHeight="1">
      <c r="A55" s="13" t="n"/>
      <c r="B55" s="13" t="n"/>
      <c r="C55" s="13" t="n"/>
      <c r="D55" s="13" t="n"/>
      <c r="E55" s="14" t="n"/>
      <c r="F55" s="13" t="n"/>
      <c r="G55" s="14" t="n"/>
      <c r="H55" s="14" t="n"/>
      <c r="I55" s="13" t="n"/>
      <c r="J55" s="13" t="n"/>
      <c r="K55" s="15" t="n"/>
      <c r="L55" s="16">
        <f>IF($A55="","",IF(OR($E55="",$J55=""),"",IF($J55=Assumptions!$A$8,"",IF(OR($J55=Assumptions!$A$5,$J55=Assumptions!$A$7),IF($H55="","",MAX(0,$H55-$E55)),MAX(0,TODAY()-$E55)))))</f>
        <v/>
      </c>
      <c r="M55" s="17">
        <f>IF($A55="","",IF($J55="","Status needed",IF($J55=Assumptions!$A$5,IF($H55="","Add received date","Received"),IF($J55=Assumptions!$A$8,IF($H55&lt;&gt;"","Check status/date","Excluded"),IF($J55=Assumptions!$A$7,IF($H55="","Add received date","Human review needed"),IF($H55&lt;&gt;"","Check status/date",IF($G55="","Add due date",IF($G55&lt;TODAY(),"Past due",IF($G55-TODAY()&lt;=IFERROR(MAX(0,Assumptions!$F$5),0),"Due soon","Open")))))))))</f>
        <v/>
      </c>
      <c r="O55">
        <f>IFERROR(INDEX(Assumptions!$A$5:$A$8,ROW()-4),"")</f>
        <v/>
      </c>
      <c r="P55">
        <f>IFERROR(INDEX(Assumptions!$C$5:$C$8,ROW()-4),"")</f>
        <v/>
      </c>
    </row>
    <row r="56" ht="30" customHeight="1">
      <c r="A56" s="13" t="n"/>
      <c r="B56" s="13" t="n"/>
      <c r="C56" s="13" t="n"/>
      <c r="D56" s="13" t="n"/>
      <c r="E56" s="14" t="n"/>
      <c r="F56" s="13" t="n"/>
      <c r="G56" s="14" t="n"/>
      <c r="H56" s="14" t="n"/>
      <c r="I56" s="13" t="n"/>
      <c r="J56" s="13" t="n"/>
      <c r="K56" s="15" t="n"/>
      <c r="L56" s="18">
        <f>IF($A56="","",IF(OR($E56="",$J56=""),"",IF($J56=Assumptions!$A$8,"",IF(OR($J56=Assumptions!$A$5,$J56=Assumptions!$A$7),IF($H56="","",MAX(0,$H56-$E56)),MAX(0,TODAY()-$E56)))))</f>
        <v/>
      </c>
      <c r="M56" s="19">
        <f>IF($A56="","",IF($J56="","Status needed",IF($J56=Assumptions!$A$5,IF($H56="","Add received date","Received"),IF($J56=Assumptions!$A$8,IF($H56&lt;&gt;"","Check status/date","Excluded"),IF($J56=Assumptions!$A$7,IF($H56="","Add received date","Human review needed"),IF($H56&lt;&gt;"","Check status/date",IF($G56="","Add due date",IF($G56&lt;TODAY(),"Past due",IF($G56-TODAY()&lt;=IFERROR(MAX(0,Assumptions!$F$5),0),"Due soon","Open")))))))))</f>
        <v/>
      </c>
      <c r="O56">
        <f>IFERROR(INDEX(Assumptions!$A$5:$A$8,ROW()-4),"")</f>
        <v/>
      </c>
      <c r="P56">
        <f>IFERROR(INDEX(Assumptions!$C$5:$C$8,ROW()-4),"")</f>
        <v/>
      </c>
    </row>
    <row r="57" ht="30" customHeight="1">
      <c r="A57" s="13" t="n"/>
      <c r="B57" s="13" t="n"/>
      <c r="C57" s="13" t="n"/>
      <c r="D57" s="13" t="n"/>
      <c r="E57" s="14" t="n"/>
      <c r="F57" s="13" t="n"/>
      <c r="G57" s="14" t="n"/>
      <c r="H57" s="14" t="n"/>
      <c r="I57" s="13" t="n"/>
      <c r="J57" s="13" t="n"/>
      <c r="K57" s="15" t="n"/>
      <c r="L57" s="16">
        <f>IF($A57="","",IF(OR($E57="",$J57=""),"",IF($J57=Assumptions!$A$8,"",IF(OR($J57=Assumptions!$A$5,$J57=Assumptions!$A$7),IF($H57="","",MAX(0,$H57-$E57)),MAX(0,TODAY()-$E57)))))</f>
        <v/>
      </c>
      <c r="M57" s="17">
        <f>IF($A57="","",IF($J57="","Status needed",IF($J57=Assumptions!$A$5,IF($H57="","Add received date","Received"),IF($J57=Assumptions!$A$8,IF($H57&lt;&gt;"","Check status/date","Excluded"),IF($J57=Assumptions!$A$7,IF($H57="","Add received date","Human review needed"),IF($H57&lt;&gt;"","Check status/date",IF($G57="","Add due date",IF($G57&lt;TODAY(),"Past due",IF($G57-TODAY()&lt;=IFERROR(MAX(0,Assumptions!$F$5),0),"Due soon","Open")))))))))</f>
        <v/>
      </c>
      <c r="O57">
        <f>IFERROR(INDEX(Assumptions!$A$5:$A$8,ROW()-4),"")</f>
        <v/>
      </c>
      <c r="P57">
        <f>IFERROR(INDEX(Assumptions!$C$5:$C$8,ROW()-4),"")</f>
        <v/>
      </c>
    </row>
    <row r="58" ht="30" customHeight="1">
      <c r="A58" s="13" t="n"/>
      <c r="B58" s="13" t="n"/>
      <c r="C58" s="13" t="n"/>
      <c r="D58" s="13" t="n"/>
      <c r="E58" s="14" t="n"/>
      <c r="F58" s="13" t="n"/>
      <c r="G58" s="14" t="n"/>
      <c r="H58" s="14" t="n"/>
      <c r="I58" s="13" t="n"/>
      <c r="J58" s="13" t="n"/>
      <c r="K58" s="15" t="n"/>
      <c r="L58" s="18">
        <f>IF($A58="","",IF(OR($E58="",$J58=""),"",IF($J58=Assumptions!$A$8,"",IF(OR($J58=Assumptions!$A$5,$J58=Assumptions!$A$7),IF($H58="","",MAX(0,$H58-$E58)),MAX(0,TODAY()-$E58)))))</f>
        <v/>
      </c>
      <c r="M58" s="19">
        <f>IF($A58="","",IF($J58="","Status needed",IF($J58=Assumptions!$A$5,IF($H58="","Add received date","Received"),IF($J58=Assumptions!$A$8,IF($H58&lt;&gt;"","Check status/date","Excluded"),IF($J58=Assumptions!$A$7,IF($H58="","Add received date","Human review needed"),IF($H58&lt;&gt;"","Check status/date",IF($G58="","Add due date",IF($G58&lt;TODAY(),"Past due",IF($G58-TODAY()&lt;=IFERROR(MAX(0,Assumptions!$F$5),0),"Due soon","Open")))))))))</f>
        <v/>
      </c>
      <c r="O58">
        <f>IFERROR(INDEX(Assumptions!$A$5:$A$8,ROW()-4),"")</f>
        <v/>
      </c>
      <c r="P58">
        <f>IFERROR(INDEX(Assumptions!$C$5:$C$8,ROW()-4),"")</f>
        <v/>
      </c>
    </row>
    <row r="59" ht="30" customHeight="1">
      <c r="A59" s="13" t="n"/>
      <c r="B59" s="13" t="n"/>
      <c r="C59" s="13" t="n"/>
      <c r="D59" s="13" t="n"/>
      <c r="E59" s="14" t="n"/>
      <c r="F59" s="13" t="n"/>
      <c r="G59" s="14" t="n"/>
      <c r="H59" s="14" t="n"/>
      <c r="I59" s="13" t="n"/>
      <c r="J59" s="13" t="n"/>
      <c r="K59" s="15" t="n"/>
      <c r="L59" s="16">
        <f>IF($A59="","",IF(OR($E59="",$J59=""),"",IF($J59=Assumptions!$A$8,"",IF(OR($J59=Assumptions!$A$5,$J59=Assumptions!$A$7),IF($H59="","",MAX(0,$H59-$E59)),MAX(0,TODAY()-$E59)))))</f>
        <v/>
      </c>
      <c r="M59" s="17">
        <f>IF($A59="","",IF($J59="","Status needed",IF($J59=Assumptions!$A$5,IF($H59="","Add received date","Received"),IF($J59=Assumptions!$A$8,IF($H59&lt;&gt;"","Check status/date","Excluded"),IF($J59=Assumptions!$A$7,IF($H59="","Add received date","Human review needed"),IF($H59&lt;&gt;"","Check status/date",IF($G59="","Add due date",IF($G59&lt;TODAY(),"Past due",IF($G59-TODAY()&lt;=IFERROR(MAX(0,Assumptions!$F$5),0),"Due soon","Open")))))))))</f>
        <v/>
      </c>
      <c r="O59">
        <f>IFERROR(INDEX(Assumptions!$A$5:$A$8,ROW()-4),"")</f>
        <v/>
      </c>
      <c r="P59">
        <f>IFERROR(INDEX(Assumptions!$C$5:$C$8,ROW()-4),"")</f>
        <v/>
      </c>
    </row>
    <row r="60" ht="30" customHeight="1">
      <c r="A60" s="13" t="n"/>
      <c r="B60" s="13" t="n"/>
      <c r="C60" s="13" t="n"/>
      <c r="D60" s="13" t="n"/>
      <c r="E60" s="14" t="n"/>
      <c r="F60" s="13" t="n"/>
      <c r="G60" s="14" t="n"/>
      <c r="H60" s="14" t="n"/>
      <c r="I60" s="13" t="n"/>
      <c r="J60" s="13" t="n"/>
      <c r="K60" s="15" t="n"/>
      <c r="L60" s="18">
        <f>IF($A60="","",IF(OR($E60="",$J60=""),"",IF($J60=Assumptions!$A$8,"",IF(OR($J60=Assumptions!$A$5,$J60=Assumptions!$A$7),IF($H60="","",MAX(0,$H60-$E60)),MAX(0,TODAY()-$E60)))))</f>
        <v/>
      </c>
      <c r="M60" s="19">
        <f>IF($A60="","",IF($J60="","Status needed",IF($J60=Assumptions!$A$5,IF($H60="","Add received date","Received"),IF($J60=Assumptions!$A$8,IF($H60&lt;&gt;"","Check status/date","Excluded"),IF($J60=Assumptions!$A$7,IF($H60="","Add received date","Human review needed"),IF($H60&lt;&gt;"","Check status/date",IF($G60="","Add due date",IF($G60&lt;TODAY(),"Past due",IF($G60-TODAY()&lt;=IFERROR(MAX(0,Assumptions!$F$5),0),"Due soon","Open")))))))))</f>
        <v/>
      </c>
      <c r="O60">
        <f>IFERROR(INDEX(Assumptions!$A$5:$A$8,ROW()-4),"")</f>
        <v/>
      </c>
      <c r="P60">
        <f>IFERROR(INDEX(Assumptions!$C$5:$C$8,ROW()-4),"")</f>
        <v/>
      </c>
    </row>
    <row r="61" ht="30" customHeight="1">
      <c r="A61" s="13" t="n"/>
      <c r="B61" s="13" t="n"/>
      <c r="C61" s="13" t="n"/>
      <c r="D61" s="13" t="n"/>
      <c r="E61" s="14" t="n"/>
      <c r="F61" s="13" t="n"/>
      <c r="G61" s="14" t="n"/>
      <c r="H61" s="14" t="n"/>
      <c r="I61" s="13" t="n"/>
      <c r="J61" s="13" t="n"/>
      <c r="K61" s="15" t="n"/>
      <c r="L61" s="16">
        <f>IF($A61="","",IF(OR($E61="",$J61=""),"",IF($J61=Assumptions!$A$8,"",IF(OR($J61=Assumptions!$A$5,$J61=Assumptions!$A$7),IF($H61="","",MAX(0,$H61-$E61)),MAX(0,TODAY()-$E61)))))</f>
        <v/>
      </c>
      <c r="M61" s="17">
        <f>IF($A61="","",IF($J61="","Status needed",IF($J61=Assumptions!$A$5,IF($H61="","Add received date","Received"),IF($J61=Assumptions!$A$8,IF($H61&lt;&gt;"","Check status/date","Excluded"),IF($J61=Assumptions!$A$7,IF($H61="","Add received date","Human review needed"),IF($H61&lt;&gt;"","Check status/date",IF($G61="","Add due date",IF($G61&lt;TODAY(),"Past due",IF($G61-TODAY()&lt;=IFERROR(MAX(0,Assumptions!$F$5),0),"Due soon","Open")))))))))</f>
        <v/>
      </c>
      <c r="O61">
        <f>IFERROR(INDEX(Assumptions!$A$5:$A$8,ROW()-4),"")</f>
        <v/>
      </c>
      <c r="P61">
        <f>IFERROR(INDEX(Assumptions!$C$5:$C$8,ROW()-4),"")</f>
        <v/>
      </c>
    </row>
    <row r="62" ht="30" customHeight="1">
      <c r="A62" s="13" t="n"/>
      <c r="B62" s="13" t="n"/>
      <c r="C62" s="13" t="n"/>
      <c r="D62" s="13" t="n"/>
      <c r="E62" s="14" t="n"/>
      <c r="F62" s="13" t="n"/>
      <c r="G62" s="14" t="n"/>
      <c r="H62" s="14" t="n"/>
      <c r="I62" s="13" t="n"/>
      <c r="J62" s="13" t="n"/>
      <c r="K62" s="15" t="n"/>
      <c r="L62" s="18">
        <f>IF($A62="","",IF(OR($E62="",$J62=""),"",IF($J62=Assumptions!$A$8,"",IF(OR($J62=Assumptions!$A$5,$J62=Assumptions!$A$7),IF($H62="","",MAX(0,$H62-$E62)),MAX(0,TODAY()-$E62)))))</f>
        <v/>
      </c>
      <c r="M62" s="19">
        <f>IF($A62="","",IF($J62="","Status needed",IF($J62=Assumptions!$A$5,IF($H62="","Add received date","Received"),IF($J62=Assumptions!$A$8,IF($H62&lt;&gt;"","Check status/date","Excluded"),IF($J62=Assumptions!$A$7,IF($H62="","Add received date","Human review needed"),IF($H62&lt;&gt;"","Check status/date",IF($G62="","Add due date",IF($G62&lt;TODAY(),"Past due",IF($G62-TODAY()&lt;=IFERROR(MAX(0,Assumptions!$F$5),0),"Due soon","Open")))))))))</f>
        <v/>
      </c>
      <c r="O62">
        <f>IFERROR(INDEX(Assumptions!$A$5:$A$8,ROW()-4),"")</f>
        <v/>
      </c>
      <c r="P62">
        <f>IFERROR(INDEX(Assumptions!$C$5:$C$8,ROW()-4),"")</f>
        <v/>
      </c>
    </row>
    <row r="63" ht="30" customHeight="1">
      <c r="A63" s="13" t="n"/>
      <c r="B63" s="13" t="n"/>
      <c r="C63" s="13" t="n"/>
      <c r="D63" s="13" t="n"/>
      <c r="E63" s="14" t="n"/>
      <c r="F63" s="13" t="n"/>
      <c r="G63" s="14" t="n"/>
      <c r="H63" s="14" t="n"/>
      <c r="I63" s="13" t="n"/>
      <c r="J63" s="13" t="n"/>
      <c r="K63" s="15" t="n"/>
      <c r="L63" s="16">
        <f>IF($A63="","",IF(OR($E63="",$J63=""),"",IF($J63=Assumptions!$A$8,"",IF(OR($J63=Assumptions!$A$5,$J63=Assumptions!$A$7),IF($H63="","",MAX(0,$H63-$E63)),MAX(0,TODAY()-$E63)))))</f>
        <v/>
      </c>
      <c r="M63" s="17">
        <f>IF($A63="","",IF($J63="","Status needed",IF($J63=Assumptions!$A$5,IF($H63="","Add received date","Received"),IF($J63=Assumptions!$A$8,IF($H63&lt;&gt;"","Check status/date","Excluded"),IF($J63=Assumptions!$A$7,IF($H63="","Add received date","Human review needed"),IF($H63&lt;&gt;"","Check status/date",IF($G63="","Add due date",IF($G63&lt;TODAY(),"Past due",IF($G63-TODAY()&lt;=IFERROR(MAX(0,Assumptions!$F$5),0),"Due soon","Open")))))))))</f>
        <v/>
      </c>
      <c r="O63">
        <f>IFERROR(INDEX(Assumptions!$A$5:$A$8,ROW()-4),"")</f>
        <v/>
      </c>
      <c r="P63">
        <f>IFERROR(INDEX(Assumptions!$C$5:$C$8,ROW()-4),"")</f>
        <v/>
      </c>
    </row>
    <row r="64" ht="30" customHeight="1">
      <c r="A64" s="13" t="n"/>
      <c r="B64" s="13" t="n"/>
      <c r="C64" s="13" t="n"/>
      <c r="D64" s="13" t="n"/>
      <c r="E64" s="14" t="n"/>
      <c r="F64" s="13" t="n"/>
      <c r="G64" s="14" t="n"/>
      <c r="H64" s="14" t="n"/>
      <c r="I64" s="13" t="n"/>
      <c r="J64" s="13" t="n"/>
      <c r="K64" s="15" t="n"/>
      <c r="L64" s="18">
        <f>IF($A64="","",IF(OR($E64="",$J64=""),"",IF($J64=Assumptions!$A$8,"",IF(OR($J64=Assumptions!$A$5,$J64=Assumptions!$A$7),IF($H64="","",MAX(0,$H64-$E64)),MAX(0,TODAY()-$E64)))))</f>
        <v/>
      </c>
      <c r="M64" s="19">
        <f>IF($A64="","",IF($J64="","Status needed",IF($J64=Assumptions!$A$5,IF($H64="","Add received date","Received"),IF($J64=Assumptions!$A$8,IF($H64&lt;&gt;"","Check status/date","Excluded"),IF($J64=Assumptions!$A$7,IF($H64="","Add received date","Human review needed"),IF($H64&lt;&gt;"","Check status/date",IF($G64="","Add due date",IF($G64&lt;TODAY(),"Past due",IF($G64-TODAY()&lt;=IFERROR(MAX(0,Assumptions!$F$5),0),"Due soon","Open")))))))))</f>
        <v/>
      </c>
      <c r="O64">
        <f>IFERROR(INDEX(Assumptions!$A$5:$A$8,ROW()-4),"")</f>
        <v/>
      </c>
      <c r="P64">
        <f>IFERROR(INDEX(Assumptions!$C$5:$C$8,ROW()-4),"")</f>
        <v/>
      </c>
    </row>
    <row r="65" ht="30" customHeight="1">
      <c r="A65" s="13" t="n"/>
      <c r="B65" s="13" t="n"/>
      <c r="C65" s="13" t="n"/>
      <c r="D65" s="13" t="n"/>
      <c r="E65" s="14" t="n"/>
      <c r="F65" s="13" t="n"/>
      <c r="G65" s="14" t="n"/>
      <c r="H65" s="14" t="n"/>
      <c r="I65" s="13" t="n"/>
      <c r="J65" s="13" t="n"/>
      <c r="K65" s="15" t="n"/>
      <c r="L65" s="16">
        <f>IF($A65="","",IF(OR($E65="",$J65=""),"",IF($J65=Assumptions!$A$8,"",IF(OR($J65=Assumptions!$A$5,$J65=Assumptions!$A$7),IF($H65="","",MAX(0,$H65-$E65)),MAX(0,TODAY()-$E65)))))</f>
        <v/>
      </c>
      <c r="M65" s="17">
        <f>IF($A65="","",IF($J65="","Status needed",IF($J65=Assumptions!$A$5,IF($H65="","Add received date","Received"),IF($J65=Assumptions!$A$8,IF($H65&lt;&gt;"","Check status/date","Excluded"),IF($J65=Assumptions!$A$7,IF($H65="","Add received date","Human review needed"),IF($H65&lt;&gt;"","Check status/date",IF($G65="","Add due date",IF($G65&lt;TODAY(),"Past due",IF($G65-TODAY()&lt;=IFERROR(MAX(0,Assumptions!$F$5),0),"Due soon","Open")))))))))</f>
        <v/>
      </c>
      <c r="O65">
        <f>IFERROR(INDEX(Assumptions!$A$5:$A$8,ROW()-4),"")</f>
        <v/>
      </c>
      <c r="P65">
        <f>IFERROR(INDEX(Assumptions!$C$5:$C$8,ROW()-4),"")</f>
        <v/>
      </c>
    </row>
    <row r="66" ht="30" customHeight="1">
      <c r="A66" s="13" t="n"/>
      <c r="B66" s="13" t="n"/>
      <c r="C66" s="13" t="n"/>
      <c r="D66" s="13" t="n"/>
      <c r="E66" s="14" t="n"/>
      <c r="F66" s="13" t="n"/>
      <c r="G66" s="14" t="n"/>
      <c r="H66" s="14" t="n"/>
      <c r="I66" s="13" t="n"/>
      <c r="J66" s="13" t="n"/>
      <c r="K66" s="15" t="n"/>
      <c r="L66" s="18">
        <f>IF($A66="","",IF(OR($E66="",$J66=""),"",IF($J66=Assumptions!$A$8,"",IF(OR($J66=Assumptions!$A$5,$J66=Assumptions!$A$7),IF($H66="","",MAX(0,$H66-$E66)),MAX(0,TODAY()-$E66)))))</f>
        <v/>
      </c>
      <c r="M66" s="19">
        <f>IF($A66="","",IF($J66="","Status needed",IF($J66=Assumptions!$A$5,IF($H66="","Add received date","Received"),IF($J66=Assumptions!$A$8,IF($H66&lt;&gt;"","Check status/date","Excluded"),IF($J66=Assumptions!$A$7,IF($H66="","Add received date","Human review needed"),IF($H66&lt;&gt;"","Check status/date",IF($G66="","Add due date",IF($G66&lt;TODAY(),"Past due",IF($G66-TODAY()&lt;=IFERROR(MAX(0,Assumptions!$F$5),0),"Due soon","Open")))))))))</f>
        <v/>
      </c>
      <c r="O66">
        <f>IFERROR(INDEX(Assumptions!$A$5:$A$8,ROW()-4),"")</f>
        <v/>
      </c>
      <c r="P66">
        <f>IFERROR(INDEX(Assumptions!$C$5:$C$8,ROW()-4),"")</f>
        <v/>
      </c>
    </row>
    <row r="67" ht="30" customHeight="1">
      <c r="A67" s="13" t="n"/>
      <c r="B67" s="13" t="n"/>
      <c r="C67" s="13" t="n"/>
      <c r="D67" s="13" t="n"/>
      <c r="E67" s="14" t="n"/>
      <c r="F67" s="13" t="n"/>
      <c r="G67" s="14" t="n"/>
      <c r="H67" s="14" t="n"/>
      <c r="I67" s="13" t="n"/>
      <c r="J67" s="13" t="n"/>
      <c r="K67" s="15" t="n"/>
      <c r="L67" s="16">
        <f>IF($A67="","",IF(OR($E67="",$J67=""),"",IF($J67=Assumptions!$A$8,"",IF(OR($J67=Assumptions!$A$5,$J67=Assumptions!$A$7),IF($H67="","",MAX(0,$H67-$E67)),MAX(0,TODAY()-$E67)))))</f>
        <v/>
      </c>
      <c r="M67" s="17">
        <f>IF($A67="","",IF($J67="","Status needed",IF($J67=Assumptions!$A$5,IF($H67="","Add received date","Received"),IF($J67=Assumptions!$A$8,IF($H67&lt;&gt;"","Check status/date","Excluded"),IF($J67=Assumptions!$A$7,IF($H67="","Add received date","Human review needed"),IF($H67&lt;&gt;"","Check status/date",IF($G67="","Add due date",IF($G67&lt;TODAY(),"Past due",IF($G67-TODAY()&lt;=IFERROR(MAX(0,Assumptions!$F$5),0),"Due soon","Open")))))))))</f>
        <v/>
      </c>
      <c r="O67">
        <f>IFERROR(INDEX(Assumptions!$A$5:$A$8,ROW()-4),"")</f>
        <v/>
      </c>
      <c r="P67">
        <f>IFERROR(INDEX(Assumptions!$C$5:$C$8,ROW()-4),"")</f>
        <v/>
      </c>
    </row>
    <row r="68" ht="30" customHeight="1">
      <c r="A68" s="13" t="n"/>
      <c r="B68" s="13" t="n"/>
      <c r="C68" s="13" t="n"/>
      <c r="D68" s="13" t="n"/>
      <c r="E68" s="14" t="n"/>
      <c r="F68" s="13" t="n"/>
      <c r="G68" s="14" t="n"/>
      <c r="H68" s="14" t="n"/>
      <c r="I68" s="13" t="n"/>
      <c r="J68" s="13" t="n"/>
      <c r="K68" s="15" t="n"/>
      <c r="L68" s="18">
        <f>IF($A68="","",IF(OR($E68="",$J68=""),"",IF($J68=Assumptions!$A$8,"",IF(OR($J68=Assumptions!$A$5,$J68=Assumptions!$A$7),IF($H68="","",MAX(0,$H68-$E68)),MAX(0,TODAY()-$E68)))))</f>
        <v/>
      </c>
      <c r="M68" s="19">
        <f>IF($A68="","",IF($J68="","Status needed",IF($J68=Assumptions!$A$5,IF($H68="","Add received date","Received"),IF($J68=Assumptions!$A$8,IF($H68&lt;&gt;"","Check status/date","Excluded"),IF($J68=Assumptions!$A$7,IF($H68="","Add received date","Human review needed"),IF($H68&lt;&gt;"","Check status/date",IF($G68="","Add due date",IF($G68&lt;TODAY(),"Past due",IF($G68-TODAY()&lt;=IFERROR(MAX(0,Assumptions!$F$5),0),"Due soon","Open")))))))))</f>
        <v/>
      </c>
      <c r="O68">
        <f>IFERROR(INDEX(Assumptions!$A$5:$A$8,ROW()-4),"")</f>
        <v/>
      </c>
      <c r="P68">
        <f>IFERROR(INDEX(Assumptions!$C$5:$C$8,ROW()-4),"")</f>
        <v/>
      </c>
    </row>
    <row r="69" ht="30" customHeight="1">
      <c r="A69" s="13" t="n"/>
      <c r="B69" s="13" t="n"/>
      <c r="C69" s="13" t="n"/>
      <c r="D69" s="13" t="n"/>
      <c r="E69" s="14" t="n"/>
      <c r="F69" s="13" t="n"/>
      <c r="G69" s="14" t="n"/>
      <c r="H69" s="14" t="n"/>
      <c r="I69" s="13" t="n"/>
      <c r="J69" s="13" t="n"/>
      <c r="K69" s="15" t="n"/>
      <c r="L69" s="16">
        <f>IF($A69="","",IF(OR($E69="",$J69=""),"",IF($J69=Assumptions!$A$8,"",IF(OR($J69=Assumptions!$A$5,$J69=Assumptions!$A$7),IF($H69="","",MAX(0,$H69-$E69)),MAX(0,TODAY()-$E69)))))</f>
        <v/>
      </c>
      <c r="M69" s="17">
        <f>IF($A69="","",IF($J69="","Status needed",IF($J69=Assumptions!$A$5,IF($H69="","Add received date","Received"),IF($J69=Assumptions!$A$8,IF($H69&lt;&gt;"","Check status/date","Excluded"),IF($J69=Assumptions!$A$7,IF($H69="","Add received date","Human review needed"),IF($H69&lt;&gt;"","Check status/date",IF($G69="","Add due date",IF($G69&lt;TODAY(),"Past due",IF($G69-TODAY()&lt;=IFERROR(MAX(0,Assumptions!$F$5),0),"Due soon","Open")))))))))</f>
        <v/>
      </c>
      <c r="O69">
        <f>IFERROR(INDEX(Assumptions!$A$5:$A$8,ROW()-4),"")</f>
        <v/>
      </c>
      <c r="P69">
        <f>IFERROR(INDEX(Assumptions!$C$5:$C$8,ROW()-4),"")</f>
        <v/>
      </c>
    </row>
    <row r="70" ht="30" customHeight="1">
      <c r="A70" s="13" t="n"/>
      <c r="B70" s="13" t="n"/>
      <c r="C70" s="13" t="n"/>
      <c r="D70" s="13" t="n"/>
      <c r="E70" s="14" t="n"/>
      <c r="F70" s="13" t="n"/>
      <c r="G70" s="14" t="n"/>
      <c r="H70" s="14" t="n"/>
      <c r="I70" s="13" t="n"/>
      <c r="J70" s="13" t="n"/>
      <c r="K70" s="15" t="n"/>
      <c r="L70" s="18">
        <f>IF($A70="","",IF(OR($E70="",$J70=""),"",IF($J70=Assumptions!$A$8,"",IF(OR($J70=Assumptions!$A$5,$J70=Assumptions!$A$7),IF($H70="","",MAX(0,$H70-$E70)),MAX(0,TODAY()-$E70)))))</f>
        <v/>
      </c>
      <c r="M70" s="19">
        <f>IF($A70="","",IF($J70="","Status needed",IF($J70=Assumptions!$A$5,IF($H70="","Add received date","Received"),IF($J70=Assumptions!$A$8,IF($H70&lt;&gt;"","Check status/date","Excluded"),IF($J70=Assumptions!$A$7,IF($H70="","Add received date","Human review needed"),IF($H70&lt;&gt;"","Check status/date",IF($G70="","Add due date",IF($G70&lt;TODAY(),"Past due",IF($G70-TODAY()&lt;=IFERROR(MAX(0,Assumptions!$F$5),0),"Due soon","Open")))))))))</f>
        <v/>
      </c>
      <c r="O70">
        <f>IFERROR(INDEX(Assumptions!$A$5:$A$8,ROW()-4),"")</f>
        <v/>
      </c>
      <c r="P70">
        <f>IFERROR(INDEX(Assumptions!$C$5:$C$8,ROW()-4),"")</f>
        <v/>
      </c>
    </row>
    <row r="71" ht="30" customHeight="1">
      <c r="A71" s="13" t="n"/>
      <c r="B71" s="13" t="n"/>
      <c r="C71" s="13" t="n"/>
      <c r="D71" s="13" t="n"/>
      <c r="E71" s="14" t="n"/>
      <c r="F71" s="13" t="n"/>
      <c r="G71" s="14" t="n"/>
      <c r="H71" s="14" t="n"/>
      <c r="I71" s="13" t="n"/>
      <c r="J71" s="13" t="n"/>
      <c r="K71" s="15" t="n"/>
      <c r="L71" s="16">
        <f>IF($A71="","",IF(OR($E71="",$J71=""),"",IF($J71=Assumptions!$A$8,"",IF(OR($J71=Assumptions!$A$5,$J71=Assumptions!$A$7),IF($H71="","",MAX(0,$H71-$E71)),MAX(0,TODAY()-$E71)))))</f>
        <v/>
      </c>
      <c r="M71" s="17">
        <f>IF($A71="","",IF($J71="","Status needed",IF($J71=Assumptions!$A$5,IF($H71="","Add received date","Received"),IF($J71=Assumptions!$A$8,IF($H71&lt;&gt;"","Check status/date","Excluded"),IF($J71=Assumptions!$A$7,IF($H71="","Add received date","Human review needed"),IF($H71&lt;&gt;"","Check status/date",IF($G71="","Add due date",IF($G71&lt;TODAY(),"Past due",IF($G71-TODAY()&lt;=IFERROR(MAX(0,Assumptions!$F$5),0),"Due soon","Open")))))))))</f>
        <v/>
      </c>
      <c r="O71">
        <f>IFERROR(INDEX(Assumptions!$A$5:$A$8,ROW()-4),"")</f>
        <v/>
      </c>
      <c r="P71">
        <f>IFERROR(INDEX(Assumptions!$C$5:$C$8,ROW()-4),"")</f>
        <v/>
      </c>
    </row>
    <row r="72" ht="30" customHeight="1">
      <c r="A72" s="13" t="n"/>
      <c r="B72" s="13" t="n"/>
      <c r="C72" s="13" t="n"/>
      <c r="D72" s="13" t="n"/>
      <c r="E72" s="14" t="n"/>
      <c r="F72" s="13" t="n"/>
      <c r="G72" s="14" t="n"/>
      <c r="H72" s="14" t="n"/>
      <c r="I72" s="13" t="n"/>
      <c r="J72" s="13" t="n"/>
      <c r="K72" s="15" t="n"/>
      <c r="L72" s="18">
        <f>IF($A72="","",IF(OR($E72="",$J72=""),"",IF($J72=Assumptions!$A$8,"",IF(OR($J72=Assumptions!$A$5,$J72=Assumptions!$A$7),IF($H72="","",MAX(0,$H72-$E72)),MAX(0,TODAY()-$E72)))))</f>
        <v/>
      </c>
      <c r="M72" s="19">
        <f>IF($A72="","",IF($J72="","Status needed",IF($J72=Assumptions!$A$5,IF($H72="","Add received date","Received"),IF($J72=Assumptions!$A$8,IF($H72&lt;&gt;"","Check status/date","Excluded"),IF($J72=Assumptions!$A$7,IF($H72="","Add received date","Human review needed"),IF($H72&lt;&gt;"","Check status/date",IF($G72="","Add due date",IF($G72&lt;TODAY(),"Past due",IF($G72-TODAY()&lt;=IFERROR(MAX(0,Assumptions!$F$5),0),"Due soon","Open")))))))))</f>
        <v/>
      </c>
      <c r="O72">
        <f>IFERROR(INDEX(Assumptions!$A$5:$A$8,ROW()-4),"")</f>
        <v/>
      </c>
      <c r="P72">
        <f>IFERROR(INDEX(Assumptions!$C$5:$C$8,ROW()-4),"")</f>
        <v/>
      </c>
    </row>
    <row r="73" ht="30" customHeight="1">
      <c r="A73" s="13" t="n"/>
      <c r="B73" s="13" t="n"/>
      <c r="C73" s="13" t="n"/>
      <c r="D73" s="13" t="n"/>
      <c r="E73" s="14" t="n"/>
      <c r="F73" s="13" t="n"/>
      <c r="G73" s="14" t="n"/>
      <c r="H73" s="14" t="n"/>
      <c r="I73" s="13" t="n"/>
      <c r="J73" s="13" t="n"/>
      <c r="K73" s="15" t="n"/>
      <c r="L73" s="16">
        <f>IF($A73="","",IF(OR($E73="",$J73=""),"",IF($J73=Assumptions!$A$8,"",IF(OR($J73=Assumptions!$A$5,$J73=Assumptions!$A$7),IF($H73="","",MAX(0,$H73-$E73)),MAX(0,TODAY()-$E73)))))</f>
        <v/>
      </c>
      <c r="M73" s="17">
        <f>IF($A73="","",IF($J73="","Status needed",IF($J73=Assumptions!$A$5,IF($H73="","Add received date","Received"),IF($J73=Assumptions!$A$8,IF($H73&lt;&gt;"","Check status/date","Excluded"),IF($J73=Assumptions!$A$7,IF($H73="","Add received date","Human review needed"),IF($H73&lt;&gt;"","Check status/date",IF($G73="","Add due date",IF($G73&lt;TODAY(),"Past due",IF($G73-TODAY()&lt;=IFERROR(MAX(0,Assumptions!$F$5),0),"Due soon","Open")))))))))</f>
        <v/>
      </c>
      <c r="O73">
        <f>IFERROR(INDEX(Assumptions!$A$5:$A$8,ROW()-4),"")</f>
        <v/>
      </c>
      <c r="P73">
        <f>IFERROR(INDEX(Assumptions!$C$5:$C$8,ROW()-4),"")</f>
        <v/>
      </c>
    </row>
    <row r="74" ht="30" customHeight="1">
      <c r="A74" s="13" t="n"/>
      <c r="B74" s="13" t="n"/>
      <c r="C74" s="13" t="n"/>
      <c r="D74" s="13" t="n"/>
      <c r="E74" s="14" t="n"/>
      <c r="F74" s="13" t="n"/>
      <c r="G74" s="14" t="n"/>
      <c r="H74" s="14" t="n"/>
      <c r="I74" s="13" t="n"/>
      <c r="J74" s="13" t="n"/>
      <c r="K74" s="15" t="n"/>
      <c r="L74" s="18">
        <f>IF($A74="","",IF(OR($E74="",$J74=""),"",IF($J74=Assumptions!$A$8,"",IF(OR($J74=Assumptions!$A$5,$J74=Assumptions!$A$7),IF($H74="","",MAX(0,$H74-$E74)),MAX(0,TODAY()-$E74)))))</f>
        <v/>
      </c>
      <c r="M74" s="19">
        <f>IF($A74="","",IF($J74="","Status needed",IF($J74=Assumptions!$A$5,IF($H74="","Add received date","Received"),IF($J74=Assumptions!$A$8,IF($H74&lt;&gt;"","Check status/date","Excluded"),IF($J74=Assumptions!$A$7,IF($H74="","Add received date","Human review needed"),IF($H74&lt;&gt;"","Check status/date",IF($G74="","Add due date",IF($G74&lt;TODAY(),"Past due",IF($G74-TODAY()&lt;=IFERROR(MAX(0,Assumptions!$F$5),0),"Due soon","Open")))))))))</f>
        <v/>
      </c>
      <c r="O74">
        <f>IFERROR(INDEX(Assumptions!$A$5:$A$8,ROW()-4),"")</f>
        <v/>
      </c>
      <c r="P74">
        <f>IFERROR(INDEX(Assumptions!$C$5:$C$8,ROW()-4),"")</f>
        <v/>
      </c>
    </row>
    <row r="75" ht="30" customHeight="1">
      <c r="A75" s="13" t="n"/>
      <c r="B75" s="13" t="n"/>
      <c r="C75" s="13" t="n"/>
      <c r="D75" s="13" t="n"/>
      <c r="E75" s="14" t="n"/>
      <c r="F75" s="13" t="n"/>
      <c r="G75" s="14" t="n"/>
      <c r="H75" s="14" t="n"/>
      <c r="I75" s="13" t="n"/>
      <c r="J75" s="13" t="n"/>
      <c r="K75" s="15" t="n"/>
      <c r="L75" s="16">
        <f>IF($A75="","",IF(OR($E75="",$J75=""),"",IF($J75=Assumptions!$A$8,"",IF(OR($J75=Assumptions!$A$5,$J75=Assumptions!$A$7),IF($H75="","",MAX(0,$H75-$E75)),MAX(0,TODAY()-$E75)))))</f>
        <v/>
      </c>
      <c r="M75" s="17">
        <f>IF($A75="","",IF($J75="","Status needed",IF($J75=Assumptions!$A$5,IF($H75="","Add received date","Received"),IF($J75=Assumptions!$A$8,IF($H75&lt;&gt;"","Check status/date","Excluded"),IF($J75=Assumptions!$A$7,IF($H75="","Add received date","Human review needed"),IF($H75&lt;&gt;"","Check status/date",IF($G75="","Add due date",IF($G75&lt;TODAY(),"Past due",IF($G75-TODAY()&lt;=IFERROR(MAX(0,Assumptions!$F$5),0),"Due soon","Open")))))))))</f>
        <v/>
      </c>
      <c r="O75">
        <f>IFERROR(INDEX(Assumptions!$A$5:$A$8,ROW()-4),"")</f>
        <v/>
      </c>
      <c r="P75">
        <f>IFERROR(INDEX(Assumptions!$C$5:$C$8,ROW()-4),"")</f>
        <v/>
      </c>
    </row>
    <row r="76" ht="30" customHeight="1">
      <c r="A76" s="13" t="n"/>
      <c r="B76" s="13" t="n"/>
      <c r="C76" s="13" t="n"/>
      <c r="D76" s="13" t="n"/>
      <c r="E76" s="14" t="n"/>
      <c r="F76" s="13" t="n"/>
      <c r="G76" s="14" t="n"/>
      <c r="H76" s="14" t="n"/>
      <c r="I76" s="13" t="n"/>
      <c r="J76" s="13" t="n"/>
      <c r="K76" s="15" t="n"/>
      <c r="L76" s="18">
        <f>IF($A76="","",IF(OR($E76="",$J76=""),"",IF($J76=Assumptions!$A$8,"",IF(OR($J76=Assumptions!$A$5,$J76=Assumptions!$A$7),IF($H76="","",MAX(0,$H76-$E76)),MAX(0,TODAY()-$E76)))))</f>
        <v/>
      </c>
      <c r="M76" s="19">
        <f>IF($A76="","",IF($J76="","Status needed",IF($J76=Assumptions!$A$5,IF($H76="","Add received date","Received"),IF($J76=Assumptions!$A$8,IF($H76&lt;&gt;"","Check status/date","Excluded"),IF($J76=Assumptions!$A$7,IF($H76="","Add received date","Human review needed"),IF($H76&lt;&gt;"","Check status/date",IF($G76="","Add due date",IF($G76&lt;TODAY(),"Past due",IF($G76-TODAY()&lt;=IFERROR(MAX(0,Assumptions!$F$5),0),"Due soon","Open")))))))))</f>
        <v/>
      </c>
      <c r="O76">
        <f>IFERROR(INDEX(Assumptions!$A$5:$A$8,ROW()-4),"")</f>
        <v/>
      </c>
      <c r="P76">
        <f>IFERROR(INDEX(Assumptions!$C$5:$C$8,ROW()-4),"")</f>
        <v/>
      </c>
    </row>
    <row r="77" ht="30" customHeight="1">
      <c r="A77" s="13" t="n"/>
      <c r="B77" s="13" t="n"/>
      <c r="C77" s="13" t="n"/>
      <c r="D77" s="13" t="n"/>
      <c r="E77" s="14" t="n"/>
      <c r="F77" s="13" t="n"/>
      <c r="G77" s="14" t="n"/>
      <c r="H77" s="14" t="n"/>
      <c r="I77" s="13" t="n"/>
      <c r="J77" s="13" t="n"/>
      <c r="K77" s="15" t="n"/>
      <c r="L77" s="16">
        <f>IF($A77="","",IF(OR($E77="",$J77=""),"",IF($J77=Assumptions!$A$8,"",IF(OR($J77=Assumptions!$A$5,$J77=Assumptions!$A$7),IF($H77="","",MAX(0,$H77-$E77)),MAX(0,TODAY()-$E77)))))</f>
        <v/>
      </c>
      <c r="M77" s="17">
        <f>IF($A77="","",IF($J77="","Status needed",IF($J77=Assumptions!$A$5,IF($H77="","Add received date","Received"),IF($J77=Assumptions!$A$8,IF($H77&lt;&gt;"","Check status/date","Excluded"),IF($J77=Assumptions!$A$7,IF($H77="","Add received date","Human review needed"),IF($H77&lt;&gt;"","Check status/date",IF($G77="","Add due date",IF($G77&lt;TODAY(),"Past due",IF($G77-TODAY()&lt;=IFERROR(MAX(0,Assumptions!$F$5),0),"Due soon","Open")))))))))</f>
        <v/>
      </c>
      <c r="O77">
        <f>IFERROR(INDEX(Assumptions!$A$5:$A$8,ROW()-4),"")</f>
        <v/>
      </c>
      <c r="P77">
        <f>IFERROR(INDEX(Assumptions!$C$5:$C$8,ROW()-4),"")</f>
        <v/>
      </c>
    </row>
    <row r="78" ht="30" customHeight="1">
      <c r="A78" s="13" t="n"/>
      <c r="B78" s="13" t="n"/>
      <c r="C78" s="13" t="n"/>
      <c r="D78" s="13" t="n"/>
      <c r="E78" s="14" t="n"/>
      <c r="F78" s="13" t="n"/>
      <c r="G78" s="14" t="n"/>
      <c r="H78" s="14" t="n"/>
      <c r="I78" s="13" t="n"/>
      <c r="J78" s="13" t="n"/>
      <c r="K78" s="15" t="n"/>
      <c r="L78" s="18">
        <f>IF($A78="","",IF(OR($E78="",$J78=""),"",IF($J78=Assumptions!$A$8,"",IF(OR($J78=Assumptions!$A$5,$J78=Assumptions!$A$7),IF($H78="","",MAX(0,$H78-$E78)),MAX(0,TODAY()-$E78)))))</f>
        <v/>
      </c>
      <c r="M78" s="19">
        <f>IF($A78="","",IF($J78="","Status needed",IF($J78=Assumptions!$A$5,IF($H78="","Add received date","Received"),IF($J78=Assumptions!$A$8,IF($H78&lt;&gt;"","Check status/date","Excluded"),IF($J78=Assumptions!$A$7,IF($H78="","Add received date","Human review needed"),IF($H78&lt;&gt;"","Check status/date",IF($G78="","Add due date",IF($G78&lt;TODAY(),"Past due",IF($G78-TODAY()&lt;=IFERROR(MAX(0,Assumptions!$F$5),0),"Due soon","Open")))))))))</f>
        <v/>
      </c>
      <c r="O78">
        <f>IFERROR(INDEX(Assumptions!$A$5:$A$8,ROW()-4),"")</f>
        <v/>
      </c>
      <c r="P78">
        <f>IFERROR(INDEX(Assumptions!$C$5:$C$8,ROW()-4),"")</f>
        <v/>
      </c>
    </row>
    <row r="79" ht="30" customHeight="1">
      <c r="A79" s="13" t="n"/>
      <c r="B79" s="13" t="n"/>
      <c r="C79" s="13" t="n"/>
      <c r="D79" s="13" t="n"/>
      <c r="E79" s="14" t="n"/>
      <c r="F79" s="13" t="n"/>
      <c r="G79" s="14" t="n"/>
      <c r="H79" s="14" t="n"/>
      <c r="I79" s="13" t="n"/>
      <c r="J79" s="13" t="n"/>
      <c r="K79" s="15" t="n"/>
      <c r="L79" s="16">
        <f>IF($A79="","",IF(OR($E79="",$J79=""),"",IF($J79=Assumptions!$A$8,"",IF(OR($J79=Assumptions!$A$5,$J79=Assumptions!$A$7),IF($H79="","",MAX(0,$H79-$E79)),MAX(0,TODAY()-$E79)))))</f>
        <v/>
      </c>
      <c r="M79" s="17">
        <f>IF($A79="","",IF($J79="","Status needed",IF($J79=Assumptions!$A$5,IF($H79="","Add received date","Received"),IF($J79=Assumptions!$A$8,IF($H79&lt;&gt;"","Check status/date","Excluded"),IF($J79=Assumptions!$A$7,IF($H79="","Add received date","Human review needed"),IF($H79&lt;&gt;"","Check status/date",IF($G79="","Add due date",IF($G79&lt;TODAY(),"Past due",IF($G79-TODAY()&lt;=IFERROR(MAX(0,Assumptions!$F$5),0),"Due soon","Open")))))))))</f>
        <v/>
      </c>
      <c r="O79">
        <f>IFERROR(INDEX(Assumptions!$A$5:$A$8,ROW()-4),"")</f>
        <v/>
      </c>
      <c r="P79">
        <f>IFERROR(INDEX(Assumptions!$C$5:$C$8,ROW()-4),"")</f>
        <v/>
      </c>
    </row>
    <row r="80" ht="30" customHeight="1">
      <c r="A80" s="13" t="n"/>
      <c r="B80" s="13" t="n"/>
      <c r="C80" s="13" t="n"/>
      <c r="D80" s="13" t="n"/>
      <c r="E80" s="14" t="n"/>
      <c r="F80" s="13" t="n"/>
      <c r="G80" s="14" t="n"/>
      <c r="H80" s="14" t="n"/>
      <c r="I80" s="13" t="n"/>
      <c r="J80" s="13" t="n"/>
      <c r="K80" s="15" t="n"/>
      <c r="L80" s="18">
        <f>IF($A80="","",IF(OR($E80="",$J80=""),"",IF($J80=Assumptions!$A$8,"",IF(OR($J80=Assumptions!$A$5,$J80=Assumptions!$A$7),IF($H80="","",MAX(0,$H80-$E80)),MAX(0,TODAY()-$E80)))))</f>
        <v/>
      </c>
      <c r="M80" s="19">
        <f>IF($A80="","",IF($J80="","Status needed",IF($J80=Assumptions!$A$5,IF($H80="","Add received date","Received"),IF($J80=Assumptions!$A$8,IF($H80&lt;&gt;"","Check status/date","Excluded"),IF($J80=Assumptions!$A$7,IF($H80="","Add received date","Human review needed"),IF($H80&lt;&gt;"","Check status/date",IF($G80="","Add due date",IF($G80&lt;TODAY(),"Past due",IF($G80-TODAY()&lt;=IFERROR(MAX(0,Assumptions!$F$5),0),"Due soon","Open")))))))))</f>
        <v/>
      </c>
      <c r="O80">
        <f>IFERROR(INDEX(Assumptions!$A$5:$A$8,ROW()-4),"")</f>
        <v/>
      </c>
      <c r="P80">
        <f>IFERROR(INDEX(Assumptions!$C$5:$C$8,ROW()-4),"")</f>
        <v/>
      </c>
    </row>
    <row r="81" ht="30" customHeight="1">
      <c r="A81" s="13" t="n"/>
      <c r="B81" s="13" t="n"/>
      <c r="C81" s="13" t="n"/>
      <c r="D81" s="13" t="n"/>
      <c r="E81" s="14" t="n"/>
      <c r="F81" s="13" t="n"/>
      <c r="G81" s="14" t="n"/>
      <c r="H81" s="14" t="n"/>
      <c r="I81" s="13" t="n"/>
      <c r="J81" s="13" t="n"/>
      <c r="K81" s="15" t="n"/>
      <c r="L81" s="16">
        <f>IF($A81="","",IF(OR($E81="",$J81=""),"",IF($J81=Assumptions!$A$8,"",IF(OR($J81=Assumptions!$A$5,$J81=Assumptions!$A$7),IF($H81="","",MAX(0,$H81-$E81)),MAX(0,TODAY()-$E81)))))</f>
        <v/>
      </c>
      <c r="M81" s="17">
        <f>IF($A81="","",IF($J81="","Status needed",IF($J81=Assumptions!$A$5,IF($H81="","Add received date","Received"),IF($J81=Assumptions!$A$8,IF($H81&lt;&gt;"","Check status/date","Excluded"),IF($J81=Assumptions!$A$7,IF($H81="","Add received date","Human review needed"),IF($H81&lt;&gt;"","Check status/date",IF($G81="","Add due date",IF($G81&lt;TODAY(),"Past due",IF($G81-TODAY()&lt;=IFERROR(MAX(0,Assumptions!$F$5),0),"Due soon","Open")))))))))</f>
        <v/>
      </c>
      <c r="O81">
        <f>IFERROR(INDEX(Assumptions!$A$5:$A$8,ROW()-4),"")</f>
        <v/>
      </c>
      <c r="P81">
        <f>IFERROR(INDEX(Assumptions!$C$5:$C$8,ROW()-4),"")</f>
        <v/>
      </c>
    </row>
    <row r="82" ht="30" customHeight="1">
      <c r="A82" s="13" t="n"/>
      <c r="B82" s="13" t="n"/>
      <c r="C82" s="13" t="n"/>
      <c r="D82" s="13" t="n"/>
      <c r="E82" s="14" t="n"/>
      <c r="F82" s="13" t="n"/>
      <c r="G82" s="14" t="n"/>
      <c r="H82" s="14" t="n"/>
      <c r="I82" s="13" t="n"/>
      <c r="J82" s="13" t="n"/>
      <c r="K82" s="15" t="n"/>
      <c r="L82" s="18">
        <f>IF($A82="","",IF(OR($E82="",$J82=""),"",IF($J82=Assumptions!$A$8,"",IF(OR($J82=Assumptions!$A$5,$J82=Assumptions!$A$7),IF($H82="","",MAX(0,$H82-$E82)),MAX(0,TODAY()-$E82)))))</f>
        <v/>
      </c>
      <c r="M82" s="19">
        <f>IF($A82="","",IF($J82="","Status needed",IF($J82=Assumptions!$A$5,IF($H82="","Add received date","Received"),IF($J82=Assumptions!$A$8,IF($H82&lt;&gt;"","Check status/date","Excluded"),IF($J82=Assumptions!$A$7,IF($H82="","Add received date","Human review needed"),IF($H82&lt;&gt;"","Check status/date",IF($G82="","Add due date",IF($G82&lt;TODAY(),"Past due",IF($G82-TODAY()&lt;=IFERROR(MAX(0,Assumptions!$F$5),0),"Due soon","Open")))))))))</f>
        <v/>
      </c>
      <c r="O82">
        <f>IFERROR(INDEX(Assumptions!$A$5:$A$8,ROW()-4),"")</f>
        <v/>
      </c>
      <c r="P82">
        <f>IFERROR(INDEX(Assumptions!$C$5:$C$8,ROW()-4),"")</f>
        <v/>
      </c>
    </row>
    <row r="83" ht="30" customHeight="1">
      <c r="A83" s="13" t="n"/>
      <c r="B83" s="13" t="n"/>
      <c r="C83" s="13" t="n"/>
      <c r="D83" s="13" t="n"/>
      <c r="E83" s="14" t="n"/>
      <c r="F83" s="13" t="n"/>
      <c r="G83" s="14" t="n"/>
      <c r="H83" s="14" t="n"/>
      <c r="I83" s="13" t="n"/>
      <c r="J83" s="13" t="n"/>
      <c r="K83" s="15" t="n"/>
      <c r="L83" s="16">
        <f>IF($A83="","",IF(OR($E83="",$J83=""),"",IF($J83=Assumptions!$A$8,"",IF(OR($J83=Assumptions!$A$5,$J83=Assumptions!$A$7),IF($H83="","",MAX(0,$H83-$E83)),MAX(0,TODAY()-$E83)))))</f>
        <v/>
      </c>
      <c r="M83" s="17">
        <f>IF($A83="","",IF($J83="","Status needed",IF($J83=Assumptions!$A$5,IF($H83="","Add received date","Received"),IF($J83=Assumptions!$A$8,IF($H83&lt;&gt;"","Check status/date","Excluded"),IF($J83=Assumptions!$A$7,IF($H83="","Add received date","Human review needed"),IF($H83&lt;&gt;"","Check status/date",IF($G83="","Add due date",IF($G83&lt;TODAY(),"Past due",IF($G83-TODAY()&lt;=IFERROR(MAX(0,Assumptions!$F$5),0),"Due soon","Open")))))))))</f>
        <v/>
      </c>
      <c r="O83">
        <f>IFERROR(INDEX(Assumptions!$A$5:$A$8,ROW()-4),"")</f>
        <v/>
      </c>
      <c r="P83">
        <f>IFERROR(INDEX(Assumptions!$C$5:$C$8,ROW()-4),"")</f>
        <v/>
      </c>
    </row>
    <row r="84" ht="30" customHeight="1">
      <c r="A84" s="13" t="n"/>
      <c r="B84" s="13" t="n"/>
      <c r="C84" s="13" t="n"/>
      <c r="D84" s="13" t="n"/>
      <c r="E84" s="14" t="n"/>
      <c r="F84" s="13" t="n"/>
      <c r="G84" s="14" t="n"/>
      <c r="H84" s="14" t="n"/>
      <c r="I84" s="13" t="n"/>
      <c r="J84" s="13" t="n"/>
      <c r="K84" s="15" t="n"/>
      <c r="L84" s="18">
        <f>IF($A84="","",IF(OR($E84="",$J84=""),"",IF($J84=Assumptions!$A$8,"",IF(OR($J84=Assumptions!$A$5,$J84=Assumptions!$A$7),IF($H84="","",MAX(0,$H84-$E84)),MAX(0,TODAY()-$E84)))))</f>
        <v/>
      </c>
      <c r="M84" s="19">
        <f>IF($A84="","",IF($J84="","Status needed",IF($J84=Assumptions!$A$5,IF($H84="","Add received date","Received"),IF($J84=Assumptions!$A$8,IF($H84&lt;&gt;"","Check status/date","Excluded"),IF($J84=Assumptions!$A$7,IF($H84="","Add received date","Human review needed"),IF($H84&lt;&gt;"","Check status/date",IF($G84="","Add due date",IF($G84&lt;TODAY(),"Past due",IF($G84-TODAY()&lt;=IFERROR(MAX(0,Assumptions!$F$5),0),"Due soon","Open")))))))))</f>
        <v/>
      </c>
      <c r="O84">
        <f>IFERROR(INDEX(Assumptions!$A$5:$A$8,ROW()-4),"")</f>
        <v/>
      </c>
      <c r="P84">
        <f>IFERROR(INDEX(Assumptions!$C$5:$C$8,ROW()-4),"")</f>
        <v/>
      </c>
    </row>
    <row r="85" ht="30" customHeight="1">
      <c r="A85" s="13" t="n"/>
      <c r="B85" s="13" t="n"/>
      <c r="C85" s="13" t="n"/>
      <c r="D85" s="13" t="n"/>
      <c r="E85" s="14" t="n"/>
      <c r="F85" s="13" t="n"/>
      <c r="G85" s="14" t="n"/>
      <c r="H85" s="14" t="n"/>
      <c r="I85" s="13" t="n"/>
      <c r="J85" s="13" t="n"/>
      <c r="K85" s="15" t="n"/>
      <c r="L85" s="16">
        <f>IF($A85="","",IF(OR($E85="",$J85=""),"",IF($J85=Assumptions!$A$8,"",IF(OR($J85=Assumptions!$A$5,$J85=Assumptions!$A$7),IF($H85="","",MAX(0,$H85-$E85)),MAX(0,TODAY()-$E85)))))</f>
        <v/>
      </c>
      <c r="M85" s="17">
        <f>IF($A85="","",IF($J85="","Status needed",IF($J85=Assumptions!$A$5,IF($H85="","Add received date","Received"),IF($J85=Assumptions!$A$8,IF($H85&lt;&gt;"","Check status/date","Excluded"),IF($J85=Assumptions!$A$7,IF($H85="","Add received date","Human review needed"),IF($H85&lt;&gt;"","Check status/date",IF($G85="","Add due date",IF($G85&lt;TODAY(),"Past due",IF($G85-TODAY()&lt;=IFERROR(MAX(0,Assumptions!$F$5),0),"Due soon","Open")))))))))</f>
        <v/>
      </c>
      <c r="O85">
        <f>IFERROR(INDEX(Assumptions!$A$5:$A$8,ROW()-4),"")</f>
        <v/>
      </c>
      <c r="P85">
        <f>IFERROR(INDEX(Assumptions!$C$5:$C$8,ROW()-4),"")</f>
        <v/>
      </c>
    </row>
    <row r="86" ht="30" customHeight="1">
      <c r="A86" s="13" t="n"/>
      <c r="B86" s="13" t="n"/>
      <c r="C86" s="13" t="n"/>
      <c r="D86" s="13" t="n"/>
      <c r="E86" s="14" t="n"/>
      <c r="F86" s="13" t="n"/>
      <c r="G86" s="14" t="n"/>
      <c r="H86" s="14" t="n"/>
      <c r="I86" s="13" t="n"/>
      <c r="J86" s="13" t="n"/>
      <c r="K86" s="15" t="n"/>
      <c r="L86" s="18">
        <f>IF($A86="","",IF(OR($E86="",$J86=""),"",IF($J86=Assumptions!$A$8,"",IF(OR($J86=Assumptions!$A$5,$J86=Assumptions!$A$7),IF($H86="","",MAX(0,$H86-$E86)),MAX(0,TODAY()-$E86)))))</f>
        <v/>
      </c>
      <c r="M86" s="19">
        <f>IF($A86="","",IF($J86="","Status needed",IF($J86=Assumptions!$A$5,IF($H86="","Add received date","Received"),IF($J86=Assumptions!$A$8,IF($H86&lt;&gt;"","Check status/date","Excluded"),IF($J86=Assumptions!$A$7,IF($H86="","Add received date","Human review needed"),IF($H86&lt;&gt;"","Check status/date",IF($G86="","Add due date",IF($G86&lt;TODAY(),"Past due",IF($G86-TODAY()&lt;=IFERROR(MAX(0,Assumptions!$F$5),0),"Due soon","Open")))))))))</f>
        <v/>
      </c>
      <c r="O86">
        <f>IFERROR(INDEX(Assumptions!$A$5:$A$8,ROW()-4),"")</f>
        <v/>
      </c>
      <c r="P86">
        <f>IFERROR(INDEX(Assumptions!$C$5:$C$8,ROW()-4),"")</f>
        <v/>
      </c>
    </row>
    <row r="87" ht="30" customHeight="1">
      <c r="A87" s="13" t="n"/>
      <c r="B87" s="13" t="n"/>
      <c r="C87" s="13" t="n"/>
      <c r="D87" s="13" t="n"/>
      <c r="E87" s="14" t="n"/>
      <c r="F87" s="13" t="n"/>
      <c r="G87" s="14" t="n"/>
      <c r="H87" s="14" t="n"/>
      <c r="I87" s="13" t="n"/>
      <c r="J87" s="13" t="n"/>
      <c r="K87" s="15" t="n"/>
      <c r="L87" s="16">
        <f>IF($A87="","",IF(OR($E87="",$J87=""),"",IF($J87=Assumptions!$A$8,"",IF(OR($J87=Assumptions!$A$5,$J87=Assumptions!$A$7),IF($H87="","",MAX(0,$H87-$E87)),MAX(0,TODAY()-$E87)))))</f>
        <v/>
      </c>
      <c r="M87" s="17">
        <f>IF($A87="","",IF($J87="","Status needed",IF($J87=Assumptions!$A$5,IF($H87="","Add received date","Received"),IF($J87=Assumptions!$A$8,IF($H87&lt;&gt;"","Check status/date","Excluded"),IF($J87=Assumptions!$A$7,IF($H87="","Add received date","Human review needed"),IF($H87&lt;&gt;"","Check status/date",IF($G87="","Add due date",IF($G87&lt;TODAY(),"Past due",IF($G87-TODAY()&lt;=IFERROR(MAX(0,Assumptions!$F$5),0),"Due soon","Open")))))))))</f>
        <v/>
      </c>
      <c r="O87">
        <f>IFERROR(INDEX(Assumptions!$A$5:$A$8,ROW()-4),"")</f>
        <v/>
      </c>
      <c r="P87">
        <f>IFERROR(INDEX(Assumptions!$C$5:$C$8,ROW()-4),"")</f>
        <v/>
      </c>
    </row>
    <row r="88" ht="30" customHeight="1">
      <c r="A88" s="13" t="n"/>
      <c r="B88" s="13" t="n"/>
      <c r="C88" s="13" t="n"/>
      <c r="D88" s="13" t="n"/>
      <c r="E88" s="14" t="n"/>
      <c r="F88" s="13" t="n"/>
      <c r="G88" s="14" t="n"/>
      <c r="H88" s="14" t="n"/>
      <c r="I88" s="13" t="n"/>
      <c r="J88" s="13" t="n"/>
      <c r="K88" s="15" t="n"/>
      <c r="L88" s="18">
        <f>IF($A88="","",IF(OR($E88="",$J88=""),"",IF($J88=Assumptions!$A$8,"",IF(OR($J88=Assumptions!$A$5,$J88=Assumptions!$A$7),IF($H88="","",MAX(0,$H88-$E88)),MAX(0,TODAY()-$E88)))))</f>
        <v/>
      </c>
      <c r="M88" s="19">
        <f>IF($A88="","",IF($J88="","Status needed",IF($J88=Assumptions!$A$5,IF($H88="","Add received date","Received"),IF($J88=Assumptions!$A$8,IF($H88&lt;&gt;"","Check status/date","Excluded"),IF($J88=Assumptions!$A$7,IF($H88="","Add received date","Human review needed"),IF($H88&lt;&gt;"","Check status/date",IF($G88="","Add due date",IF($G88&lt;TODAY(),"Past due",IF($G88-TODAY()&lt;=IFERROR(MAX(0,Assumptions!$F$5),0),"Due soon","Open")))))))))</f>
        <v/>
      </c>
      <c r="O88">
        <f>IFERROR(INDEX(Assumptions!$A$5:$A$8,ROW()-4),"")</f>
        <v/>
      </c>
      <c r="P88">
        <f>IFERROR(INDEX(Assumptions!$C$5:$C$8,ROW()-4),"")</f>
        <v/>
      </c>
    </row>
    <row r="89" ht="30" customHeight="1">
      <c r="A89" s="13" t="n"/>
      <c r="B89" s="13" t="n"/>
      <c r="C89" s="13" t="n"/>
      <c r="D89" s="13" t="n"/>
      <c r="E89" s="14" t="n"/>
      <c r="F89" s="13" t="n"/>
      <c r="G89" s="14" t="n"/>
      <c r="H89" s="14" t="n"/>
      <c r="I89" s="13" t="n"/>
      <c r="J89" s="13" t="n"/>
      <c r="K89" s="15" t="n"/>
      <c r="L89" s="16">
        <f>IF($A89="","",IF(OR($E89="",$J89=""),"",IF($J89=Assumptions!$A$8,"",IF(OR($J89=Assumptions!$A$5,$J89=Assumptions!$A$7),IF($H89="","",MAX(0,$H89-$E89)),MAX(0,TODAY()-$E89)))))</f>
        <v/>
      </c>
      <c r="M89" s="17">
        <f>IF($A89="","",IF($J89="","Status needed",IF($J89=Assumptions!$A$5,IF($H89="","Add received date","Received"),IF($J89=Assumptions!$A$8,IF($H89&lt;&gt;"","Check status/date","Excluded"),IF($J89=Assumptions!$A$7,IF($H89="","Add received date","Human review needed"),IF($H89&lt;&gt;"","Check status/date",IF($G89="","Add due date",IF($G89&lt;TODAY(),"Past due",IF($G89-TODAY()&lt;=IFERROR(MAX(0,Assumptions!$F$5),0),"Due soon","Open")))))))))</f>
        <v/>
      </c>
      <c r="O89">
        <f>IFERROR(INDEX(Assumptions!$A$5:$A$8,ROW()-4),"")</f>
        <v/>
      </c>
      <c r="P89">
        <f>IFERROR(INDEX(Assumptions!$C$5:$C$8,ROW()-4),"")</f>
        <v/>
      </c>
    </row>
    <row r="90" ht="30" customHeight="1">
      <c r="A90" s="13" t="n"/>
      <c r="B90" s="13" t="n"/>
      <c r="C90" s="13" t="n"/>
      <c r="D90" s="13" t="n"/>
      <c r="E90" s="14" t="n"/>
      <c r="F90" s="13" t="n"/>
      <c r="G90" s="14" t="n"/>
      <c r="H90" s="14" t="n"/>
      <c r="I90" s="13" t="n"/>
      <c r="J90" s="13" t="n"/>
      <c r="K90" s="15" t="n"/>
      <c r="L90" s="18">
        <f>IF($A90="","",IF(OR($E90="",$J90=""),"",IF($J90=Assumptions!$A$8,"",IF(OR($J90=Assumptions!$A$5,$J90=Assumptions!$A$7),IF($H90="","",MAX(0,$H90-$E90)),MAX(0,TODAY()-$E90)))))</f>
        <v/>
      </c>
      <c r="M90" s="19">
        <f>IF($A90="","",IF($J90="","Status needed",IF($J90=Assumptions!$A$5,IF($H90="","Add received date","Received"),IF($J90=Assumptions!$A$8,IF($H90&lt;&gt;"","Check status/date","Excluded"),IF($J90=Assumptions!$A$7,IF($H90="","Add received date","Human review needed"),IF($H90&lt;&gt;"","Check status/date",IF($G90="","Add due date",IF($G90&lt;TODAY(),"Past due",IF($G90-TODAY()&lt;=IFERROR(MAX(0,Assumptions!$F$5),0),"Due soon","Open")))))))))</f>
        <v/>
      </c>
      <c r="O90">
        <f>IFERROR(INDEX(Assumptions!$A$5:$A$8,ROW()-4),"")</f>
        <v/>
      </c>
      <c r="P90">
        <f>IFERROR(INDEX(Assumptions!$C$5:$C$8,ROW()-4),"")</f>
        <v/>
      </c>
    </row>
    <row r="91" ht="30" customHeight="1">
      <c r="A91" s="13" t="n"/>
      <c r="B91" s="13" t="n"/>
      <c r="C91" s="13" t="n"/>
      <c r="D91" s="13" t="n"/>
      <c r="E91" s="14" t="n"/>
      <c r="F91" s="13" t="n"/>
      <c r="G91" s="14" t="n"/>
      <c r="H91" s="14" t="n"/>
      <c r="I91" s="13" t="n"/>
      <c r="J91" s="13" t="n"/>
      <c r="K91" s="15" t="n"/>
      <c r="L91" s="16">
        <f>IF($A91="","",IF(OR($E91="",$J91=""),"",IF($J91=Assumptions!$A$8,"",IF(OR($J91=Assumptions!$A$5,$J91=Assumptions!$A$7),IF($H91="","",MAX(0,$H91-$E91)),MAX(0,TODAY()-$E91)))))</f>
        <v/>
      </c>
      <c r="M91" s="17">
        <f>IF($A91="","",IF($J91="","Status needed",IF($J91=Assumptions!$A$5,IF($H91="","Add received date","Received"),IF($J91=Assumptions!$A$8,IF($H91&lt;&gt;"","Check status/date","Excluded"),IF($J91=Assumptions!$A$7,IF($H91="","Add received date","Human review needed"),IF($H91&lt;&gt;"","Check status/date",IF($G91="","Add due date",IF($G91&lt;TODAY(),"Past due",IF($G91-TODAY()&lt;=IFERROR(MAX(0,Assumptions!$F$5),0),"Due soon","Open")))))))))</f>
        <v/>
      </c>
      <c r="O91">
        <f>IFERROR(INDEX(Assumptions!$A$5:$A$8,ROW()-4),"")</f>
        <v/>
      </c>
      <c r="P91">
        <f>IFERROR(INDEX(Assumptions!$C$5:$C$8,ROW()-4),"")</f>
        <v/>
      </c>
    </row>
    <row r="92" ht="30" customHeight="1">
      <c r="A92" s="13" t="n"/>
      <c r="B92" s="13" t="n"/>
      <c r="C92" s="13" t="n"/>
      <c r="D92" s="13" t="n"/>
      <c r="E92" s="14" t="n"/>
      <c r="F92" s="13" t="n"/>
      <c r="G92" s="14" t="n"/>
      <c r="H92" s="14" t="n"/>
      <c r="I92" s="13" t="n"/>
      <c r="J92" s="13" t="n"/>
      <c r="K92" s="15" t="n"/>
      <c r="L92" s="18">
        <f>IF($A92="","",IF(OR($E92="",$J92=""),"",IF($J92=Assumptions!$A$8,"",IF(OR($J92=Assumptions!$A$5,$J92=Assumptions!$A$7),IF($H92="","",MAX(0,$H92-$E92)),MAX(0,TODAY()-$E92)))))</f>
        <v/>
      </c>
      <c r="M92" s="19">
        <f>IF($A92="","",IF($J92="","Status needed",IF($J92=Assumptions!$A$5,IF($H92="","Add received date","Received"),IF($J92=Assumptions!$A$8,IF($H92&lt;&gt;"","Check status/date","Excluded"),IF($J92=Assumptions!$A$7,IF($H92="","Add received date","Human review needed"),IF($H92&lt;&gt;"","Check status/date",IF($G92="","Add due date",IF($G92&lt;TODAY(),"Past due",IF($G92-TODAY()&lt;=IFERROR(MAX(0,Assumptions!$F$5),0),"Due soon","Open")))))))))</f>
        <v/>
      </c>
      <c r="O92">
        <f>IFERROR(INDEX(Assumptions!$A$5:$A$8,ROW()-4),"")</f>
        <v/>
      </c>
      <c r="P92">
        <f>IFERROR(INDEX(Assumptions!$C$5:$C$8,ROW()-4),"")</f>
        <v/>
      </c>
    </row>
    <row r="93" ht="30" customHeight="1">
      <c r="A93" s="13" t="n"/>
      <c r="B93" s="13" t="n"/>
      <c r="C93" s="13" t="n"/>
      <c r="D93" s="13" t="n"/>
      <c r="E93" s="14" t="n"/>
      <c r="F93" s="13" t="n"/>
      <c r="G93" s="14" t="n"/>
      <c r="H93" s="14" t="n"/>
      <c r="I93" s="13" t="n"/>
      <c r="J93" s="13" t="n"/>
      <c r="K93" s="15" t="n"/>
      <c r="L93" s="16">
        <f>IF($A93="","",IF(OR($E93="",$J93=""),"",IF($J93=Assumptions!$A$8,"",IF(OR($J93=Assumptions!$A$5,$J93=Assumptions!$A$7),IF($H93="","",MAX(0,$H93-$E93)),MAX(0,TODAY()-$E93)))))</f>
        <v/>
      </c>
      <c r="M93" s="17">
        <f>IF($A93="","",IF($J93="","Status needed",IF($J93=Assumptions!$A$5,IF($H93="","Add received date","Received"),IF($J93=Assumptions!$A$8,IF($H93&lt;&gt;"","Check status/date","Excluded"),IF($J93=Assumptions!$A$7,IF($H93="","Add received date","Human review needed"),IF($H93&lt;&gt;"","Check status/date",IF($G93="","Add due date",IF($G93&lt;TODAY(),"Past due",IF($G93-TODAY()&lt;=IFERROR(MAX(0,Assumptions!$F$5),0),"Due soon","Open")))))))))</f>
        <v/>
      </c>
      <c r="O93">
        <f>IFERROR(INDEX(Assumptions!$A$5:$A$8,ROW()-4),"")</f>
        <v/>
      </c>
      <c r="P93">
        <f>IFERROR(INDEX(Assumptions!$C$5:$C$8,ROW()-4),"")</f>
        <v/>
      </c>
    </row>
    <row r="94" ht="30" customHeight="1">
      <c r="A94" s="13" t="n"/>
      <c r="B94" s="13" t="n"/>
      <c r="C94" s="13" t="n"/>
      <c r="D94" s="13" t="n"/>
      <c r="E94" s="14" t="n"/>
      <c r="F94" s="13" t="n"/>
      <c r="G94" s="14" t="n"/>
      <c r="H94" s="14" t="n"/>
      <c r="I94" s="13" t="n"/>
      <c r="J94" s="13" t="n"/>
      <c r="K94" s="15" t="n"/>
      <c r="L94" s="18">
        <f>IF($A94="","",IF(OR($E94="",$J94=""),"",IF($J94=Assumptions!$A$8,"",IF(OR($J94=Assumptions!$A$5,$J94=Assumptions!$A$7),IF($H94="","",MAX(0,$H94-$E94)),MAX(0,TODAY()-$E94)))))</f>
        <v/>
      </c>
      <c r="M94" s="19">
        <f>IF($A94="","",IF($J94="","Status needed",IF($J94=Assumptions!$A$5,IF($H94="","Add received date","Received"),IF($J94=Assumptions!$A$8,IF($H94&lt;&gt;"","Check status/date","Excluded"),IF($J94=Assumptions!$A$7,IF($H94="","Add received date","Human review needed"),IF($H94&lt;&gt;"","Check status/date",IF($G94="","Add due date",IF($G94&lt;TODAY(),"Past due",IF($G94-TODAY()&lt;=IFERROR(MAX(0,Assumptions!$F$5),0),"Due soon","Open")))))))))</f>
        <v/>
      </c>
      <c r="O94">
        <f>IFERROR(INDEX(Assumptions!$A$5:$A$8,ROW()-4),"")</f>
        <v/>
      </c>
      <c r="P94">
        <f>IFERROR(INDEX(Assumptions!$C$5:$C$8,ROW()-4),"")</f>
        <v/>
      </c>
    </row>
    <row r="95" ht="30" customHeight="1">
      <c r="A95" s="13" t="n"/>
      <c r="B95" s="13" t="n"/>
      <c r="C95" s="13" t="n"/>
      <c r="D95" s="13" t="n"/>
      <c r="E95" s="14" t="n"/>
      <c r="F95" s="13" t="n"/>
      <c r="G95" s="14" t="n"/>
      <c r="H95" s="14" t="n"/>
      <c r="I95" s="13" t="n"/>
      <c r="J95" s="13" t="n"/>
      <c r="K95" s="15" t="n"/>
      <c r="L95" s="16">
        <f>IF($A95="","",IF(OR($E95="",$J95=""),"",IF($J95=Assumptions!$A$8,"",IF(OR($J95=Assumptions!$A$5,$J95=Assumptions!$A$7),IF($H95="","",MAX(0,$H95-$E95)),MAX(0,TODAY()-$E95)))))</f>
        <v/>
      </c>
      <c r="M95" s="17">
        <f>IF($A95="","",IF($J95="","Status needed",IF($J95=Assumptions!$A$5,IF($H95="","Add received date","Received"),IF($J95=Assumptions!$A$8,IF($H95&lt;&gt;"","Check status/date","Excluded"),IF($J95=Assumptions!$A$7,IF($H95="","Add received date","Human review needed"),IF($H95&lt;&gt;"","Check status/date",IF($G95="","Add due date",IF($G95&lt;TODAY(),"Past due",IF($G95-TODAY()&lt;=IFERROR(MAX(0,Assumptions!$F$5),0),"Due soon","Open")))))))))</f>
        <v/>
      </c>
      <c r="O95">
        <f>IFERROR(INDEX(Assumptions!$A$5:$A$8,ROW()-4),"")</f>
        <v/>
      </c>
      <c r="P95">
        <f>IFERROR(INDEX(Assumptions!$C$5:$C$8,ROW()-4),"")</f>
        <v/>
      </c>
    </row>
    <row r="96" ht="30" customHeight="1">
      <c r="A96" s="13" t="n"/>
      <c r="B96" s="13" t="n"/>
      <c r="C96" s="13" t="n"/>
      <c r="D96" s="13" t="n"/>
      <c r="E96" s="14" t="n"/>
      <c r="F96" s="13" t="n"/>
      <c r="G96" s="14" t="n"/>
      <c r="H96" s="14" t="n"/>
      <c r="I96" s="13" t="n"/>
      <c r="J96" s="13" t="n"/>
      <c r="K96" s="15" t="n"/>
      <c r="L96" s="18">
        <f>IF($A96="","",IF(OR($E96="",$J96=""),"",IF($J96=Assumptions!$A$8,"",IF(OR($J96=Assumptions!$A$5,$J96=Assumptions!$A$7),IF($H96="","",MAX(0,$H96-$E96)),MAX(0,TODAY()-$E96)))))</f>
        <v/>
      </c>
      <c r="M96" s="19">
        <f>IF($A96="","",IF($J96="","Status needed",IF($J96=Assumptions!$A$5,IF($H96="","Add received date","Received"),IF($J96=Assumptions!$A$8,IF($H96&lt;&gt;"","Check status/date","Excluded"),IF($J96=Assumptions!$A$7,IF($H96="","Add received date","Human review needed"),IF($H96&lt;&gt;"","Check status/date",IF($G96="","Add due date",IF($G96&lt;TODAY(),"Past due",IF($G96-TODAY()&lt;=IFERROR(MAX(0,Assumptions!$F$5),0),"Due soon","Open")))))))))</f>
        <v/>
      </c>
      <c r="O96">
        <f>IFERROR(INDEX(Assumptions!$A$5:$A$8,ROW()-4),"")</f>
        <v/>
      </c>
      <c r="P96">
        <f>IFERROR(INDEX(Assumptions!$C$5:$C$8,ROW()-4),"")</f>
        <v/>
      </c>
    </row>
    <row r="97" ht="30" customHeight="1">
      <c r="A97" s="13" t="n"/>
      <c r="B97" s="13" t="n"/>
      <c r="C97" s="13" t="n"/>
      <c r="D97" s="13" t="n"/>
      <c r="E97" s="14" t="n"/>
      <c r="F97" s="13" t="n"/>
      <c r="G97" s="14" t="n"/>
      <c r="H97" s="14" t="n"/>
      <c r="I97" s="13" t="n"/>
      <c r="J97" s="13" t="n"/>
      <c r="K97" s="15" t="n"/>
      <c r="L97" s="16">
        <f>IF($A97="","",IF(OR($E97="",$J97=""),"",IF($J97=Assumptions!$A$8,"",IF(OR($J97=Assumptions!$A$5,$J97=Assumptions!$A$7),IF($H97="","",MAX(0,$H97-$E97)),MAX(0,TODAY()-$E97)))))</f>
        <v/>
      </c>
      <c r="M97" s="17">
        <f>IF($A97="","",IF($J97="","Status needed",IF($J97=Assumptions!$A$5,IF($H97="","Add received date","Received"),IF($J97=Assumptions!$A$8,IF($H97&lt;&gt;"","Check status/date","Excluded"),IF($J97=Assumptions!$A$7,IF($H97="","Add received date","Human review needed"),IF($H97&lt;&gt;"","Check status/date",IF($G97="","Add due date",IF($G97&lt;TODAY(),"Past due",IF($G97-TODAY()&lt;=IFERROR(MAX(0,Assumptions!$F$5),0),"Due soon","Open")))))))))</f>
        <v/>
      </c>
      <c r="O97">
        <f>IFERROR(INDEX(Assumptions!$A$5:$A$8,ROW()-4),"")</f>
        <v/>
      </c>
      <c r="P97">
        <f>IFERROR(INDEX(Assumptions!$C$5:$C$8,ROW()-4),"")</f>
        <v/>
      </c>
    </row>
    <row r="98" ht="30" customHeight="1">
      <c r="A98" s="13" t="n"/>
      <c r="B98" s="13" t="n"/>
      <c r="C98" s="13" t="n"/>
      <c r="D98" s="13" t="n"/>
      <c r="E98" s="14" t="n"/>
      <c r="F98" s="13" t="n"/>
      <c r="G98" s="14" t="n"/>
      <c r="H98" s="14" t="n"/>
      <c r="I98" s="13" t="n"/>
      <c r="J98" s="13" t="n"/>
      <c r="K98" s="15" t="n"/>
      <c r="L98" s="18">
        <f>IF($A98="","",IF(OR($E98="",$J98=""),"",IF($J98=Assumptions!$A$8,"",IF(OR($J98=Assumptions!$A$5,$J98=Assumptions!$A$7),IF($H98="","",MAX(0,$H98-$E98)),MAX(0,TODAY()-$E98)))))</f>
        <v/>
      </c>
      <c r="M98" s="19">
        <f>IF($A98="","",IF($J98="","Status needed",IF($J98=Assumptions!$A$5,IF($H98="","Add received date","Received"),IF($J98=Assumptions!$A$8,IF($H98&lt;&gt;"","Check status/date","Excluded"),IF($J98=Assumptions!$A$7,IF($H98="","Add received date","Human review needed"),IF($H98&lt;&gt;"","Check status/date",IF($G98="","Add due date",IF($G98&lt;TODAY(),"Past due",IF($G98-TODAY()&lt;=IFERROR(MAX(0,Assumptions!$F$5),0),"Due soon","Open")))))))))</f>
        <v/>
      </c>
      <c r="O98">
        <f>IFERROR(INDEX(Assumptions!$A$5:$A$8,ROW()-4),"")</f>
        <v/>
      </c>
      <c r="P98">
        <f>IFERROR(INDEX(Assumptions!$C$5:$C$8,ROW()-4),"")</f>
        <v/>
      </c>
    </row>
    <row r="99" ht="30" customHeight="1">
      <c r="A99" s="13" t="n"/>
      <c r="B99" s="13" t="n"/>
      <c r="C99" s="13" t="n"/>
      <c r="D99" s="13" t="n"/>
      <c r="E99" s="14" t="n"/>
      <c r="F99" s="13" t="n"/>
      <c r="G99" s="14" t="n"/>
      <c r="H99" s="14" t="n"/>
      <c r="I99" s="13" t="n"/>
      <c r="J99" s="13" t="n"/>
      <c r="K99" s="15" t="n"/>
      <c r="L99" s="16">
        <f>IF($A99="","",IF(OR($E99="",$J99=""),"",IF($J99=Assumptions!$A$8,"",IF(OR($J99=Assumptions!$A$5,$J99=Assumptions!$A$7),IF($H99="","",MAX(0,$H99-$E99)),MAX(0,TODAY()-$E99)))))</f>
        <v/>
      </c>
      <c r="M99" s="17">
        <f>IF($A99="","",IF($J99="","Status needed",IF($J99=Assumptions!$A$5,IF($H99="","Add received date","Received"),IF($J99=Assumptions!$A$8,IF($H99&lt;&gt;"","Check status/date","Excluded"),IF($J99=Assumptions!$A$7,IF($H99="","Add received date","Human review needed"),IF($H99&lt;&gt;"","Check status/date",IF($G99="","Add due date",IF($G99&lt;TODAY(),"Past due",IF($G99-TODAY()&lt;=IFERROR(MAX(0,Assumptions!$F$5),0),"Due soon","Open")))))))))</f>
        <v/>
      </c>
      <c r="O99">
        <f>IFERROR(INDEX(Assumptions!$A$5:$A$8,ROW()-4),"")</f>
        <v/>
      </c>
      <c r="P99">
        <f>IFERROR(INDEX(Assumptions!$C$5:$C$8,ROW()-4),"")</f>
        <v/>
      </c>
    </row>
    <row r="100" ht="30" customHeight="1">
      <c r="A100" s="13" t="n"/>
      <c r="B100" s="13" t="n"/>
      <c r="C100" s="13" t="n"/>
      <c r="D100" s="13" t="n"/>
      <c r="E100" s="14" t="n"/>
      <c r="F100" s="13" t="n"/>
      <c r="G100" s="14" t="n"/>
      <c r="H100" s="14" t="n"/>
      <c r="I100" s="13" t="n"/>
      <c r="J100" s="13" t="n"/>
      <c r="K100" s="15" t="n"/>
      <c r="L100" s="18">
        <f>IF($A100="","",IF(OR($E100="",$J100=""),"",IF($J100=Assumptions!$A$8,"",IF(OR($J100=Assumptions!$A$5,$J100=Assumptions!$A$7),IF($H100="","",MAX(0,$H100-$E100)),MAX(0,TODAY()-$E100)))))</f>
        <v/>
      </c>
      <c r="M100" s="19">
        <f>IF($A100="","",IF($J100="","Status needed",IF($J100=Assumptions!$A$5,IF($H100="","Add received date","Received"),IF($J100=Assumptions!$A$8,IF($H100&lt;&gt;"","Check status/date","Excluded"),IF($J100=Assumptions!$A$7,IF($H100="","Add received date","Human review needed"),IF($H100&lt;&gt;"","Check status/date",IF($G100="","Add due date",IF($G100&lt;TODAY(),"Past due",IF($G100-TODAY()&lt;=IFERROR(MAX(0,Assumptions!$F$5),0),"Due soon","Open")))))))))</f>
        <v/>
      </c>
      <c r="O100">
        <f>IFERROR(INDEX(Assumptions!$A$5:$A$8,ROW()-4),"")</f>
        <v/>
      </c>
      <c r="P100">
        <f>IFERROR(INDEX(Assumptions!$C$5:$C$8,ROW()-4),"")</f>
        <v/>
      </c>
    </row>
    <row r="101" ht="30" customHeight="1">
      <c r="A101" s="13" t="n"/>
      <c r="B101" s="13" t="n"/>
      <c r="C101" s="13" t="n"/>
      <c r="D101" s="13" t="n"/>
      <c r="E101" s="14" t="n"/>
      <c r="F101" s="13" t="n"/>
      <c r="G101" s="14" t="n"/>
      <c r="H101" s="14" t="n"/>
      <c r="I101" s="13" t="n"/>
      <c r="J101" s="13" t="n"/>
      <c r="K101" s="15" t="n"/>
      <c r="L101" s="16">
        <f>IF($A101="","",IF(OR($E101="",$J101=""),"",IF($J101=Assumptions!$A$8,"",IF(OR($J101=Assumptions!$A$5,$J101=Assumptions!$A$7),IF($H101="","",MAX(0,$H101-$E101)),MAX(0,TODAY()-$E101)))))</f>
        <v/>
      </c>
      <c r="M101" s="17">
        <f>IF($A101="","",IF($J101="","Status needed",IF($J101=Assumptions!$A$5,IF($H101="","Add received date","Received"),IF($J101=Assumptions!$A$8,IF($H101&lt;&gt;"","Check status/date","Excluded"),IF($J101=Assumptions!$A$7,IF($H101="","Add received date","Human review needed"),IF($H101&lt;&gt;"","Check status/date",IF($G101="","Add due date",IF($G101&lt;TODAY(),"Past due",IF($G101-TODAY()&lt;=IFERROR(MAX(0,Assumptions!$F$5),0),"Due soon","Open")))))))))</f>
        <v/>
      </c>
      <c r="O101">
        <f>IFERROR(INDEX(Assumptions!$A$5:$A$8,ROW()-4),"")</f>
        <v/>
      </c>
      <c r="P101">
        <f>IFERROR(INDEX(Assumptions!$C$5:$C$8,ROW()-4),"")</f>
        <v/>
      </c>
    </row>
    <row r="102" ht="30" customHeight="1">
      <c r="A102" s="13" t="n"/>
      <c r="B102" s="13" t="n"/>
      <c r="C102" s="13" t="n"/>
      <c r="D102" s="13" t="n"/>
      <c r="E102" s="14" t="n"/>
      <c r="F102" s="13" t="n"/>
      <c r="G102" s="14" t="n"/>
      <c r="H102" s="14" t="n"/>
      <c r="I102" s="13" t="n"/>
      <c r="J102" s="13" t="n"/>
      <c r="K102" s="15" t="n"/>
      <c r="L102" s="18">
        <f>IF($A102="","",IF(OR($E102="",$J102=""),"",IF($J102=Assumptions!$A$8,"",IF(OR($J102=Assumptions!$A$5,$J102=Assumptions!$A$7),IF($H102="","",MAX(0,$H102-$E102)),MAX(0,TODAY()-$E102)))))</f>
        <v/>
      </c>
      <c r="M102" s="19">
        <f>IF($A102="","",IF($J102="","Status needed",IF($J102=Assumptions!$A$5,IF($H102="","Add received date","Received"),IF($J102=Assumptions!$A$8,IF($H102&lt;&gt;"","Check status/date","Excluded"),IF($J102=Assumptions!$A$7,IF($H102="","Add received date","Human review needed"),IF($H102&lt;&gt;"","Check status/date",IF($G102="","Add due date",IF($G102&lt;TODAY(),"Past due",IF($G102-TODAY()&lt;=IFERROR(MAX(0,Assumptions!$F$5),0),"Due soon","Open")))))))))</f>
        <v/>
      </c>
      <c r="O102">
        <f>IFERROR(INDEX(Assumptions!$A$5:$A$8,ROW()-4),"")</f>
        <v/>
      </c>
      <c r="P102">
        <f>IFERROR(INDEX(Assumptions!$C$5:$C$8,ROW()-4),"")</f>
        <v/>
      </c>
    </row>
    <row r="103" ht="30" customHeight="1">
      <c r="A103" s="13" t="n"/>
      <c r="B103" s="13" t="n"/>
      <c r="C103" s="13" t="n"/>
      <c r="D103" s="13" t="n"/>
      <c r="E103" s="14" t="n"/>
      <c r="F103" s="13" t="n"/>
      <c r="G103" s="14" t="n"/>
      <c r="H103" s="14" t="n"/>
      <c r="I103" s="13" t="n"/>
      <c r="J103" s="13" t="n"/>
      <c r="K103" s="15" t="n"/>
      <c r="L103" s="16">
        <f>IF($A103="","",IF(OR($E103="",$J103=""),"",IF($J103=Assumptions!$A$8,"",IF(OR($J103=Assumptions!$A$5,$J103=Assumptions!$A$7),IF($H103="","",MAX(0,$H103-$E103)),MAX(0,TODAY()-$E103)))))</f>
        <v/>
      </c>
      <c r="M103" s="17">
        <f>IF($A103="","",IF($J103="","Status needed",IF($J103=Assumptions!$A$5,IF($H103="","Add received date","Received"),IF($J103=Assumptions!$A$8,IF($H103&lt;&gt;"","Check status/date","Excluded"),IF($J103=Assumptions!$A$7,IF($H103="","Add received date","Human review needed"),IF($H103&lt;&gt;"","Check status/date",IF($G103="","Add due date",IF($G103&lt;TODAY(),"Past due",IF($G103-TODAY()&lt;=IFERROR(MAX(0,Assumptions!$F$5),0),"Due soon","Open")))))))))</f>
        <v/>
      </c>
      <c r="O103">
        <f>IFERROR(INDEX(Assumptions!$A$5:$A$8,ROW()-4),"")</f>
        <v/>
      </c>
      <c r="P103">
        <f>IFERROR(INDEX(Assumptions!$C$5:$C$8,ROW()-4),"")</f>
        <v/>
      </c>
    </row>
    <row r="104" ht="30" customHeight="1">
      <c r="A104" s="13" t="n"/>
      <c r="B104" s="13" t="n"/>
      <c r="C104" s="13" t="n"/>
      <c r="D104" s="13" t="n"/>
      <c r="E104" s="14" t="n"/>
      <c r="F104" s="13" t="n"/>
      <c r="G104" s="14" t="n"/>
      <c r="H104" s="14" t="n"/>
      <c r="I104" s="13" t="n"/>
      <c r="J104" s="13" t="n"/>
      <c r="K104" s="15" t="n"/>
      <c r="L104" s="18">
        <f>IF($A104="","",IF(OR($E104="",$J104=""),"",IF($J104=Assumptions!$A$8,"",IF(OR($J104=Assumptions!$A$5,$J104=Assumptions!$A$7),IF($H104="","",MAX(0,$H104-$E104)),MAX(0,TODAY()-$E104)))))</f>
        <v/>
      </c>
      <c r="M104" s="19">
        <f>IF($A104="","",IF($J104="","Status needed",IF($J104=Assumptions!$A$5,IF($H104="","Add received date","Received"),IF($J104=Assumptions!$A$8,IF($H104&lt;&gt;"","Check status/date","Excluded"),IF($J104=Assumptions!$A$7,IF($H104="","Add received date","Human review needed"),IF($H104&lt;&gt;"","Check status/date",IF($G104="","Add due date",IF($G104&lt;TODAY(),"Past due",IF($G104-TODAY()&lt;=IFERROR(MAX(0,Assumptions!$F$5),0),"Due soon","Open")))))))))</f>
        <v/>
      </c>
      <c r="O104">
        <f>IFERROR(INDEX(Assumptions!$A$5:$A$8,ROW()-4),"")</f>
        <v/>
      </c>
      <c r="P104">
        <f>IFERROR(INDEX(Assumptions!$C$5:$C$8,ROW()-4),"")</f>
        <v/>
      </c>
    </row>
  </sheetData>
  <autoFilter ref="A4:M104"/>
  <mergeCells count="1">
    <mergeCell ref="A1:M1"/>
  </mergeCells>
  <conditionalFormatting sqref="J5:J104">
    <cfRule type="expression" priority="1" dxfId="0">
      <formula>$J5=$O$5</formula>
    </cfRule>
    <cfRule type="expression" priority="2" dxfId="1">
      <formula>$J5=$O$6</formula>
    </cfRule>
    <cfRule type="expression" priority="3" dxfId="2">
      <formula>$J5=$O$7</formula>
    </cfRule>
    <cfRule type="expression" priority="4" dxfId="3">
      <formula>$J5=$O$8</formula>
    </cfRule>
  </conditionalFormatting>
  <conditionalFormatting sqref="M5:M104">
    <cfRule type="expression" priority="5" dxfId="1">
      <formula>OR($M5="Past due",$M5="Status needed",$M5="Add received date",$M5="Add due date",$M5="Check status/date")</formula>
    </cfRule>
    <cfRule type="expression" priority="6" dxfId="2">
      <formula>OR($M5="Due soon",$M5="Human review needed")</formula>
    </cfRule>
    <cfRule type="expression" priority="7" dxfId="0">
      <formula>$M5="Received"</formula>
    </cfRule>
  </conditionalFormatting>
  <dataValidations count="3">
    <dataValidation sqref="J5:J104" showDropDown="0" showInputMessage="1" showErrorMessage="1" allowBlank="0" errorTitle="Choose a listed status" error="Select a status from the list." promptTitle="Checklist status" prompt="Choose the current administrative status." type="list">
      <formula1>=$O$5:$O$8</formula1>
    </dataValidation>
    <dataValidation sqref="I5:I104" showDropDown="0" showInputMessage="1" showErrorMessage="1" allowBlank="0" errorTitle="Choose a listed responsibility" error="Select a responsibility from the list." promptTitle="Responsibility" prompt="Choose who is expected to provide or review the item." type="list">
      <formula1>=$P$5:$P$8</formula1>
    </dataValidation>
    <dataValidation sqref="E5:E104 G5:H104" showDropDown="0" showInputMessage="1" showErrorMessage="1" allowBlank="0" errorTitle="Enter a valid date" error="Enter a date within the allowed review period." promptTitle="Date entry" prompt="Use an MM/DD/YYYY date." type="date" operator="between">
      <formula1>DATE(2016,1,1)</formula1>
      <formula2>DATE(2036,12,31)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3" customWidth="1" min="2" max="2"/>
    <col width="25" customWidth="1" min="3" max="3"/>
    <col width="3" customWidth="1" min="4" max="4"/>
    <col width="30" customWidth="1" min="5" max="5"/>
    <col width="14" customWidth="1" min="6" max="6"/>
  </cols>
  <sheetData>
    <row r="1" ht="28" customHeight="1">
      <c r="A1" s="1" t="inlineStr">
        <is>
          <t>Checklist Assumptions and Editable Choices</t>
        </is>
      </c>
      <c r="B1" s="21" t="n"/>
      <c r="C1" s="21" t="n"/>
      <c r="D1" s="21" t="n"/>
      <c r="E1" s="21" t="n"/>
      <c r="F1" s="22" t="n"/>
    </row>
    <row r="2">
      <c r="A2" s="11" t="inlineStr">
        <is>
          <t>Edit yellow cells as needed. Status positions determine how formulas treat each choice.</t>
        </is>
      </c>
    </row>
    <row r="3"/>
    <row r="4" ht="30" customHeight="1">
      <c r="A4" s="2" t="inlineStr">
        <is>
          <t>Status Choice</t>
        </is>
      </c>
      <c r="B4" s="2" t="inlineStr">
        <is>
          <t>Formula Treatment</t>
        </is>
      </c>
      <c r="C4" s="2" t="inlineStr">
        <is>
          <t>Responsibility Choice</t>
        </is>
      </c>
      <c r="E4" s="2" t="inlineStr">
        <is>
          <t>Alert Setting</t>
        </is>
      </c>
      <c r="F4" s="2" t="inlineStr">
        <is>
          <t>Value</t>
        </is>
      </c>
    </row>
    <row r="5" ht="32" customHeight="1">
      <c r="A5" s="15" t="inlineStr">
        <is>
          <t>Received</t>
        </is>
      </c>
      <c r="B5" s="17" t="inlineStr">
        <is>
          <t>Counts as complete.</t>
        </is>
      </c>
      <c r="C5" s="15" t="inlineStr">
        <is>
          <t>Applicant</t>
        </is>
      </c>
      <c r="E5" s="17" t="inlineStr">
        <is>
          <t>Due soon window (days)</t>
        </is>
      </c>
      <c r="F5" s="20" t="n">
        <v>3</v>
      </c>
    </row>
    <row r="6" ht="32" customHeight="1">
      <c r="A6" s="15" t="inlineStr">
        <is>
          <t>Missing</t>
        </is>
      </c>
      <c r="B6" s="19" t="inlineStr">
        <is>
          <t>Uses due-date alerts.</t>
        </is>
      </c>
      <c r="C6" s="15" t="inlineStr">
        <is>
          <t>Co-applicant</t>
        </is>
      </c>
    </row>
    <row r="7" ht="32" customHeight="1">
      <c r="A7" s="15" t="inlineStr">
        <is>
          <t>Needs Review</t>
        </is>
      </c>
      <c r="B7" s="17" t="inlineStr">
        <is>
          <t>Prompts human review and is not complete.</t>
        </is>
      </c>
      <c r="C7" s="15" t="inlineStr">
        <is>
          <t>Leasing Staff</t>
        </is>
      </c>
    </row>
    <row r="8" ht="32" customHeight="1">
      <c r="A8" s="15" t="inlineStr">
        <is>
          <t>Not Applicable</t>
        </is>
      </c>
      <c r="B8" s="19" t="inlineStr">
        <is>
          <t>Excluded from the applicable completion rate.</t>
        </is>
      </c>
      <c r="C8" s="15" t="inlineStr">
        <is>
          <t>Other</t>
        </is>
      </c>
    </row>
  </sheetData>
  <mergeCells count="1">
    <mergeCell ref="A1:F1"/>
  </mergeCells>
  <dataValidations count="1">
    <dataValidation sqref="F5" showDropDown="0" showInputMessage="1" showErrorMessage="1" allowBlank="0" errorTitle="Enter a whole number" error="Enter a due-soon window from 0 through 30 days." promptTitle="Due-soon window" prompt="Enter the number of calendar days for a due-soon alert." type="whole" operator="between">
      <formula1>0</formula1>
      <formula2>30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2026-09-10T05:37:30Z</dcterms:created>
  <dcterms:modified xmlns:dcterms="http://purl.org/dc/terms/" xmlns:xsi="http://www.w3.org/2001/XMLSchema-instance" xsi:type="dcterms:W3CDTF">2026-09-10T05:37:31+00:00Z</dcterms:modified>
</cp:coreProperties>
</file>