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Showing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'Showings'!$A$4:$Q$104</definedName>
    <definedName name="_xlnm._FilterDatabase" localSheetId="2" hidden="1">'Assumptions'!$A$4:$C$10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0%"/>
    <numFmt numFmtId="165" formatCode="mm/dd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4D625B"/>
      <sz val="10"/>
    </font>
    <font>
      <name val="Calibri"/>
      <b val="1"/>
      <color rgb="00FFFFFF"/>
      <sz val="11"/>
    </font>
    <font>
      <name val="Calibri"/>
      <color rgb="00263238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center" vertical="center"/>
    </xf>
    <xf numFmtId="18" fontId="4" fillId="6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18" fontId="4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/>
    </xf>
    <xf numFmtId="18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Calibri"/>
        <b val="1"/>
        <color rgb="00B84A3A"/>
        <sz val="10"/>
      </font>
      <fill>
        <patternFill patternType="solid">
          <fgColor rgb="00F8DEDA"/>
        </patternFill>
      </fill>
    </dxf>
    <dxf>
      <font>
        <name val="Calibri"/>
        <b val="1"/>
        <color rgb="002F7A68"/>
        <sz val="10"/>
      </font>
      <fill>
        <patternFill patternType="solid">
          <fgColor rgb="00DDED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Showings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D56A4A"/>
            </a:solidFill>
            <a:ln xmlns:a="http://schemas.openxmlformats.org/drawingml/2006/main">
              <a:solidFill>
                <a:srgbClr val="D56A4A"/>
              </a:solidFill>
              <a:prstDash val="solid"/>
            </a:ln>
          </spPr>
          <cat>
            <numRef>
              <f>'Summary'!$D$5:$D$8</f>
            </numRef>
          </cat>
          <val>
            <numRef>
              <f>'Summary'!$E$5:$E$8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Showings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3888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3" customWidth="1" min="3" max="3"/>
    <col width="17" customWidth="1" min="4" max="4"/>
    <col width="12" customWidth="1" min="5" max="5"/>
    <col width="3" customWidth="1" min="6" max="6"/>
    <col width="3" customWidth="1" min="7" max="7"/>
    <col width="3" customWidth="1" min="8" max="8"/>
  </cols>
  <sheetData>
    <row r="1" ht="28" customHeight="1">
      <c r="A1" s="1" t="inlineStr">
        <is>
          <t>Rental Showing Schedule Summary</t>
        </is>
      </c>
      <c r="B1" s="23" t="n"/>
      <c r="C1" s="23" t="n"/>
      <c r="D1" s="23" t="n"/>
      <c r="E1" s="23" t="n"/>
      <c r="F1" s="23" t="n"/>
      <c r="G1" s="23" t="n"/>
      <c r="H1" s="24" t="n"/>
    </row>
    <row r="2" ht="32" customHeight="1">
      <c r="A2" s="2" t="inlineStr">
        <is>
          <t>Indicators are calculated from the Showings sheet. Sample records are fictional, and alerts require human review.</t>
        </is>
      </c>
    </row>
    <row r="3"/>
    <row r="4">
      <c r="A4" s="3" t="inlineStr">
        <is>
          <t>Indicator</t>
        </is>
      </c>
      <c r="B4" s="3" t="inlineStr">
        <is>
          <t>Value</t>
        </is>
      </c>
      <c r="D4" s="3" t="inlineStr">
        <is>
          <t>Status</t>
        </is>
      </c>
      <c r="E4" s="3" t="inlineStr">
        <is>
          <t>Count</t>
        </is>
      </c>
    </row>
    <row r="5">
      <c r="A5" s="4" t="inlineStr">
        <is>
          <t>Total showings entered</t>
        </is>
      </c>
      <c r="B5" s="5">
        <f>COUNTIF(Showings!$A$5:$A$104,"&lt;&gt;")</f>
        <v/>
      </c>
      <c r="D5" s="4" t="inlineStr">
        <is>
          <t>Scheduled</t>
        </is>
      </c>
      <c r="E5" s="5">
        <f>COUNTIF(Showings!$K$5:$K$104,$D5)</f>
        <v/>
      </c>
    </row>
    <row r="6">
      <c r="A6" s="6" t="inlineStr">
        <is>
          <t>Upcoming within the planning horizon</t>
        </is>
      </c>
      <c r="B6" s="7">
        <f>SUM(COUNTIFS(Showings!$B$5:$B$104,"&gt;="&amp;TODAY(),Showings!$B$5:$B$104,"&lt;="&amp;TODAY()+Assumptions!$B$5,Showings!$K$5:$K$104,"Scheduled"),COUNTIFS(Showings!$B$5:$B$104,"&gt;="&amp;TODAY(),Showings!$B$5:$B$104,"&lt;="&amp;TODAY()+Assumptions!$B$5,Showings!$K$5:$K$104,"Confirmed"))</f>
        <v/>
      </c>
      <c r="D6" s="6" t="inlineStr">
        <is>
          <t>Confirmed</t>
        </is>
      </c>
      <c r="E6" s="7">
        <f>COUNTIF(Showings!$K$5:$K$104,$D6)</f>
        <v/>
      </c>
    </row>
    <row r="7">
      <c r="A7" s="4" t="inlineStr">
        <is>
          <t>Scheduled or confirmed today</t>
        </is>
      </c>
      <c r="B7" s="5">
        <f>SUM(COUNTIFS(Showings!$B$5:$B$104,TODAY(),Showings!$K$5:$K$104,"Scheduled"),COUNTIFS(Showings!$B$5:$B$104,TODAY(),Showings!$K$5:$K$104,"Confirmed"))</f>
        <v/>
      </c>
      <c r="D7" s="4" t="inlineStr">
        <is>
          <t>Completed</t>
        </is>
      </c>
      <c r="E7" s="5">
        <f>COUNTIF(Showings!$K$5:$K$104,$D7)</f>
        <v/>
      </c>
    </row>
    <row r="8">
      <c r="A8" s="6" t="inlineStr">
        <is>
          <t>Completed</t>
        </is>
      </c>
      <c r="B8" s="7">
        <f>COUNTIF(Showings!$K$5:$K$104,"Completed")</f>
        <v/>
      </c>
      <c r="D8" s="6" t="inlineStr">
        <is>
          <t>Canceled</t>
        </is>
      </c>
      <c r="E8" s="7">
        <f>COUNTIF(Showings!$K$5:$K$104,$D8)</f>
        <v/>
      </c>
    </row>
    <row r="9">
      <c r="A9" s="4" t="inlineStr">
        <is>
          <t>Canceled</t>
        </is>
      </c>
      <c r="B9" s="5">
        <f>COUNTIF(Showings!$K$5:$K$104,"Canceled")</f>
        <v/>
      </c>
    </row>
    <row r="10">
      <c r="A10" s="6" t="inlineStr">
        <is>
          <t>No-shows</t>
        </is>
      </c>
      <c r="B10" s="7">
        <f>COUNTIF(Showings!$L$5:$L$104,"No-show")</f>
        <v/>
      </c>
    </row>
    <row r="11">
      <c r="A11" s="4" t="inlineStr">
        <is>
          <t>Follow-up items for review</t>
        </is>
      </c>
      <c r="B11" s="5">
        <f>COUNTIF(Showings!$P$5:$P$104,"?*")</f>
        <v/>
      </c>
    </row>
    <row r="12">
      <c r="A12" s="6" t="inlineStr">
        <is>
          <t>Schedule items for review</t>
        </is>
      </c>
      <c r="B12" s="7">
        <f>COUNTIF(Showings!$O$5:$O$104,"Check*")</f>
        <v/>
      </c>
    </row>
    <row r="13">
      <c r="A13" s="4" t="inlineStr">
        <is>
          <t>Attendance rate</t>
        </is>
      </c>
      <c r="B13" s="8">
        <f>IFERROR(COUNTIF(Showings!$L$5:$L$104,"Attended")/(COUNTIF(Showings!$L$5:$L$104,"Attended")+COUNTIF(Showings!$L$5:$L$104,"No-show")),"")</f>
        <v/>
      </c>
    </row>
    <row r="14">
      <c r="A14" s="6" t="inlineStr">
        <is>
          <t>Interested or application-started rate</t>
        </is>
      </c>
      <c r="B14" s="9">
        <f>IFERROR((COUNTIF(Showings!$M$5:$M$104,"Interested")+COUNTIF(Showings!$M$5:$M$104,"Application started"))/COUNTIF(Showings!$L$5:$L$104,"Attended"),"")</f>
        <v/>
      </c>
    </row>
  </sheetData>
  <mergeCells count="1">
    <mergeCell ref="A1:H1"/>
  </mergeCells>
  <conditionalFormatting sqref="B11:B12">
    <cfRule type="expression" priority="1" dxfId="0">
      <formula>B11&gt;0</formula>
    </cfRule>
    <cfRule type="expression" priority="2" dxfId="1">
      <formula>B11=0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2" customWidth="1" min="3" max="3"/>
    <col width="18" customWidth="1" min="4" max="4"/>
    <col width="12" customWidth="1" min="5" max="5"/>
    <col width="25" customWidth="1" min="6" max="6"/>
    <col width="12" customWidth="1" min="7" max="7"/>
    <col width="21" customWidth="1" min="8" max="8"/>
    <col width="21" customWidth="1" min="9" max="9"/>
    <col width="43" customWidth="1" min="10" max="10"/>
    <col width="14" customWidth="1" min="11" max="11"/>
    <col width="16" customWidth="1" min="12" max="12"/>
    <col width="22" customWidth="1" min="13" max="13"/>
    <col width="15" customWidth="1" min="14" max="14"/>
    <col width="22" customWidth="1" min="15" max="15"/>
    <col width="20" customWidth="1" min="16" max="16"/>
    <col width="35" customWidth="1" min="17" max="17"/>
  </cols>
  <sheetData>
    <row r="1" ht="28" customHeight="1">
      <c r="A1" s="1" t="inlineStr">
        <is>
          <t>Rental Showing Schedule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3" t="n"/>
      <c r="M1" s="23" t="n"/>
      <c r="N1" s="23" t="n"/>
      <c r="O1" s="23" t="n"/>
      <c r="P1" s="23" t="n"/>
      <c r="Q1" s="24" t="n"/>
    </row>
    <row r="2" ht="34" customHeight="1">
      <c r="A2" s="2" t="inlineStr">
        <is>
          <t>Enter one showing per row. Yellow cells are editable; formula columns flag possible conflicts and follow-up items for human review. All sample records are fictional.</t>
        </is>
      </c>
    </row>
    <row r="3"/>
    <row r="4" ht="34" customHeight="1">
      <c r="A4" s="10" t="inlineStr">
        <is>
          <t>Showing ID</t>
        </is>
      </c>
      <c r="B4" s="10" t="inlineStr">
        <is>
          <t>Showing Date</t>
        </is>
      </c>
      <c r="C4" s="10" t="inlineStr">
        <is>
          <t>Start Time</t>
        </is>
      </c>
      <c r="D4" s="10" t="inlineStr">
        <is>
          <t>Duration (minutes)</t>
        </is>
      </c>
      <c r="E4" s="10" t="inlineStr">
        <is>
          <t>End Time</t>
        </is>
      </c>
      <c r="F4" s="10" t="inlineStr">
        <is>
          <t>Property</t>
        </is>
      </c>
      <c r="G4" s="10" t="inlineStr">
        <is>
          <t>Unit</t>
        </is>
      </c>
      <c r="H4" s="10" t="inlineStr">
        <is>
          <t>Prospect</t>
        </is>
      </c>
      <c r="I4" s="10" t="inlineStr">
        <is>
          <t>Host / Agent</t>
        </is>
      </c>
      <c r="J4" s="10" t="inlineStr">
        <is>
          <t>Access Instructions</t>
        </is>
      </c>
      <c r="K4" s="10" t="inlineStr">
        <is>
          <t>Status</t>
        </is>
      </c>
      <c r="L4" s="10" t="inlineStr">
        <is>
          <t>Attendance</t>
        </is>
      </c>
      <c r="M4" s="10" t="inlineStr">
        <is>
          <t>Outcome</t>
        </is>
      </c>
      <c r="N4" s="10" t="inlineStr">
        <is>
          <t>Follow-Up Date</t>
        </is>
      </c>
      <c r="O4" s="10" t="inlineStr">
        <is>
          <t>Schedule Check</t>
        </is>
      </c>
      <c r="P4" s="10" t="inlineStr">
        <is>
          <t>Follow-Up Check</t>
        </is>
      </c>
      <c r="Q4" s="10" t="inlineStr">
        <is>
          <t>Notes</t>
        </is>
      </c>
    </row>
    <row r="5" ht="40" customHeight="1">
      <c r="A5" s="11" t="inlineStr">
        <is>
          <t>FIC-SHOW-001</t>
        </is>
      </c>
      <c r="B5" s="12" t="n">
        <v>46268</v>
      </c>
      <c r="C5" s="13" t="n">
        <v>0.375</v>
      </c>
      <c r="D5" s="14" t="n">
        <v>30</v>
      </c>
      <c r="E5" s="15">
        <f>IF(OR($B5="",$C5="",$D5=""),"",IFERROR($C5+$D5/1440,""))</f>
        <v/>
      </c>
      <c r="F5" s="11" t="inlineStr">
        <is>
          <t>Fictional Cedar Court</t>
        </is>
      </c>
      <c r="G5" s="16" t="inlineStr">
        <is>
          <t>FIC-A1</t>
        </is>
      </c>
      <c r="H5" s="11" t="inlineStr">
        <is>
          <t>Casey Example</t>
        </is>
      </c>
      <c r="I5" s="11" t="inlineStr">
        <is>
          <t>Avery Example</t>
        </is>
      </c>
      <c r="J5" s="17" t="inlineStr">
        <is>
          <t>Meet at the fictional leasing desk; verify the approved entry plan.</t>
        </is>
      </c>
      <c r="K5" s="16" t="inlineStr">
        <is>
          <t>Completed</t>
        </is>
      </c>
      <c r="L5" s="16" t="inlineStr">
        <is>
          <t>Attended</t>
        </is>
      </c>
      <c r="M5" s="11" t="inlineStr">
        <is>
          <t>Interested</t>
        </is>
      </c>
      <c r="N5" s="12" t="n">
        <v>46273</v>
      </c>
      <c r="O5" s="18">
        <f>IF($A5="","",IF(OR($B5="",$C5="",$D5="",$F5="",$G5=""),"Check required fields",IF($K5="","Check status",IF($K5="Canceled","Clear",IF($I5="","Check host",IF(OR($C5&lt;Assumptions!$B$6,$E5&gt;Assumptions!$B$7),"Check time",IF(COUNTIFS($B$5:$B$104,$B5,$I$5:$I$104,$I5,$C$5:$C$104,"&lt;"&amp;$E5,$E$5:$E$104,"&gt;"&amp;$C5,$K$5:$K$104,"&lt;&gt;Canceled")&gt;1,"Check host overlap",IF(COUNTIFS($B$5:$B$104,$B5,$F$5:$F$104,$F5,$G$5:$G$104,$G5,$C$5:$C$104,"&lt;"&amp;$E5,$E$5:$E$104,"&gt;"&amp;$C5,$K$5:$K$104,"&lt;&gt;Canceled")&gt;1,"Check unit overlap","Clear"))))))))</f>
        <v/>
      </c>
      <c r="P5" s="18">
        <f>IF($A5="","",IF(OR($K5="Canceled",$L5="No-show",$M5="No interest",$M5="Application started"),"",IF(AND($K5="Completed",OR($M5="Interested",$M5="Reschedule requested"),$N5=""),"Add follow-up",IF(AND($N5&lt;&gt;"",$N5&lt;TODAY()),"Review overdue",""))))</f>
        <v/>
      </c>
      <c r="Q5" s="17" t="inlineStr">
        <is>
          <t>Prospect requested a fictional second visit.</t>
        </is>
      </c>
    </row>
    <row r="6" ht="40" customHeight="1">
      <c r="A6" s="11" t="inlineStr">
        <is>
          <t>FIC-SHOW-002</t>
        </is>
      </c>
      <c r="B6" s="12" t="n">
        <v>46269</v>
      </c>
      <c r="C6" s="13" t="n">
        <v>0.4583333333333333</v>
      </c>
      <c r="D6" s="14" t="n">
        <v>45</v>
      </c>
      <c r="E6" s="19">
        <f>IF(OR($B6="",$C6="",$D6=""),"",IFERROR($C6+$D6/1440,""))</f>
        <v/>
      </c>
      <c r="F6" s="11" t="inlineStr">
        <is>
          <t>Fictional Harbor Mews</t>
        </is>
      </c>
      <c r="G6" s="16" t="inlineStr">
        <is>
          <t>FIC-B2</t>
        </is>
      </c>
      <c r="H6" s="11" t="inlineStr">
        <is>
          <t>Riley Sample</t>
        </is>
      </c>
      <c r="I6" s="11" t="inlineStr">
        <is>
          <t>Morgan Sample</t>
        </is>
      </c>
      <c r="J6" s="17" t="inlineStr">
        <is>
          <t>Use the fictional lobby entrance and follow the property entry notes.</t>
        </is>
      </c>
      <c r="K6" s="16" t="inlineStr">
        <is>
          <t>Completed</t>
        </is>
      </c>
      <c r="L6" s="16" t="inlineStr">
        <is>
          <t>Attended</t>
        </is>
      </c>
      <c r="M6" s="11" t="inlineStr">
        <is>
          <t>No interest</t>
        </is>
      </c>
      <c r="N6" s="12" t="n"/>
      <c r="O6" s="20">
        <f>IF($A6="","",IF(OR($B6="",$C6="",$D6="",$F6="",$G6=""),"Check required fields",IF($K6="","Check status",IF($K6="Canceled","Clear",IF($I6="","Check host",IF(OR($C6&lt;Assumptions!$B$6,$E6&gt;Assumptions!$B$7),"Check time",IF(COUNTIFS($B$5:$B$104,$B6,$I$5:$I$104,$I6,$C$5:$C$104,"&lt;"&amp;$E6,$E$5:$E$104,"&gt;"&amp;$C6,$K$5:$K$104,"&lt;&gt;Canceled")&gt;1,"Check host overlap",IF(COUNTIFS($B$5:$B$104,$B6,$F$5:$F$104,$F6,$G$5:$G$104,$G6,$C$5:$C$104,"&lt;"&amp;$E6,$E$5:$E$104,"&gt;"&amp;$C6,$K$5:$K$104,"&lt;&gt;Canceled")&gt;1,"Check unit overlap","Clear"))))))))</f>
        <v/>
      </c>
      <c r="P6" s="20">
        <f>IF($A6="","",IF(OR($K6="Canceled",$L6="No-show",$M6="No interest",$M6="Application started"),"",IF(AND($K6="Completed",OR($M6="Interested",$M6="Reschedule requested"),$N6=""),"Add follow-up",IF(AND($N6&lt;&gt;"",$N6&lt;TODAY()),"Review overdue",""))))</f>
        <v/>
      </c>
      <c r="Q6" s="17" t="inlineStr">
        <is>
          <t>Prospect preferred a different fictional layout.</t>
        </is>
      </c>
    </row>
    <row r="7" ht="40" customHeight="1">
      <c r="A7" s="11" t="inlineStr">
        <is>
          <t>FIC-SHOW-003</t>
        </is>
      </c>
      <c r="B7" s="12" t="n">
        <v>46270</v>
      </c>
      <c r="C7" s="13" t="n">
        <v>0.5833333333333334</v>
      </c>
      <c r="D7" s="14" t="n">
        <v>30</v>
      </c>
      <c r="E7" s="15">
        <f>IF(OR($B7="",$C7="",$D7=""),"",IFERROR($C7+$D7/1440,""))</f>
        <v/>
      </c>
      <c r="F7" s="11" t="inlineStr">
        <is>
          <t>Fictional Juniper Row</t>
        </is>
      </c>
      <c r="G7" s="16" t="inlineStr">
        <is>
          <t>FIC-C3</t>
        </is>
      </c>
      <c r="H7" s="11" t="inlineStr">
        <is>
          <t>Taylor Fiction</t>
        </is>
      </c>
      <c r="I7" s="11" t="inlineStr">
        <is>
          <t>Jordan Fiction</t>
        </is>
      </c>
      <c r="J7" s="17" t="inlineStr">
        <is>
          <t>Meet outside the fictional management office before entry.</t>
        </is>
      </c>
      <c r="K7" s="16" t="inlineStr">
        <is>
          <t>Completed</t>
        </is>
      </c>
      <c r="L7" s="16" t="inlineStr">
        <is>
          <t>No-show</t>
        </is>
      </c>
      <c r="M7" s="11" t="inlineStr">
        <is>
          <t>Pending</t>
        </is>
      </c>
      <c r="N7" s="12" t="n"/>
      <c r="O7" s="18">
        <f>IF($A7="","",IF(OR($B7="",$C7="",$D7="",$F7="",$G7=""),"Check required fields",IF($K7="","Check status",IF($K7="Canceled","Clear",IF($I7="","Check host",IF(OR($C7&lt;Assumptions!$B$6,$E7&gt;Assumptions!$B$7),"Check time",IF(COUNTIFS($B$5:$B$104,$B7,$I$5:$I$104,$I7,$C$5:$C$104,"&lt;"&amp;$E7,$E$5:$E$104,"&gt;"&amp;$C7,$K$5:$K$104,"&lt;&gt;Canceled")&gt;1,"Check host overlap",IF(COUNTIFS($B$5:$B$104,$B7,$F$5:$F$104,$F7,$G$5:$G$104,$G7,$C$5:$C$104,"&lt;"&amp;$E7,$E$5:$E$104,"&gt;"&amp;$C7,$K$5:$K$104,"&lt;&gt;Canceled")&gt;1,"Check unit overlap","Clear"))))))))</f>
        <v/>
      </c>
      <c r="P7" s="18">
        <f>IF($A7="","",IF(OR($K7="Canceled",$L7="No-show",$M7="No interest",$M7="Application started"),"",IF(AND($K7="Completed",OR($M7="Interested",$M7="Reschedule requested"),$N7=""),"Add follow-up",IF(AND($N7&lt;&gt;"",$N7&lt;TODAY()),"Review overdue",""))))</f>
        <v/>
      </c>
      <c r="Q7" s="17" t="inlineStr">
        <is>
          <t>No attendance was recorded for this fictional appointment.</t>
        </is>
      </c>
    </row>
    <row r="8" ht="40" customHeight="1">
      <c r="A8" s="11" t="inlineStr">
        <is>
          <t>FIC-SHOW-004</t>
        </is>
      </c>
      <c r="B8" s="12" t="n">
        <v>46273</v>
      </c>
      <c r="C8" s="13" t="n">
        <v>0.6666666666666666</v>
      </c>
      <c r="D8" s="14" t="n">
        <v>30</v>
      </c>
      <c r="E8" s="19">
        <f>IF(OR($B8="",$C8="",$D8=""),"",IFERROR($C8+$D8/1440,""))</f>
        <v/>
      </c>
      <c r="F8" s="11" t="inlineStr">
        <is>
          <t>Fictional Lantern Flats</t>
        </is>
      </c>
      <c r="G8" s="16" t="inlineStr">
        <is>
          <t>FIC-D4</t>
        </is>
      </c>
      <c r="H8" s="11" t="inlineStr">
        <is>
          <t>Quinn Placeholder</t>
        </is>
      </c>
      <c r="I8" s="11" t="inlineStr">
        <is>
          <t>Robin Placeholder</t>
        </is>
      </c>
      <c r="J8" s="17" t="inlineStr">
        <is>
          <t>Confirm the fictional resident notice before approaching the unit.</t>
        </is>
      </c>
      <c r="K8" s="16" t="inlineStr">
        <is>
          <t>Canceled</t>
        </is>
      </c>
      <c r="L8" s="16" t="inlineStr">
        <is>
          <t>Pending</t>
        </is>
      </c>
      <c r="M8" s="11" t="inlineStr">
        <is>
          <t>Pending</t>
        </is>
      </c>
      <c r="N8" s="12" t="n"/>
      <c r="O8" s="20">
        <f>IF($A8="","",IF(OR($B8="",$C8="",$D8="",$F8="",$G8=""),"Check required fields",IF($K8="","Check status",IF($K8="Canceled","Clear",IF($I8="","Check host",IF(OR($C8&lt;Assumptions!$B$6,$E8&gt;Assumptions!$B$7),"Check time",IF(COUNTIFS($B$5:$B$104,$B8,$I$5:$I$104,$I8,$C$5:$C$104,"&lt;"&amp;$E8,$E$5:$E$104,"&gt;"&amp;$C8,$K$5:$K$104,"&lt;&gt;Canceled")&gt;1,"Check host overlap",IF(COUNTIFS($B$5:$B$104,$B8,$F$5:$F$104,$F8,$G$5:$G$104,$G8,$C$5:$C$104,"&lt;"&amp;$E8,$E$5:$E$104,"&gt;"&amp;$C8,$K$5:$K$104,"&lt;&gt;Canceled")&gt;1,"Check unit overlap","Clear"))))))))</f>
        <v/>
      </c>
      <c r="P8" s="20">
        <f>IF($A8="","",IF(OR($K8="Canceled",$L8="No-show",$M8="No interest",$M8="Application started"),"",IF(AND($K8="Completed",OR($M8="Interested",$M8="Reschedule requested"),$N8=""),"Add follow-up",IF(AND($N8&lt;&gt;"",$N8&lt;TODAY()),"Review overdue",""))))</f>
        <v/>
      </c>
      <c r="Q8" s="17" t="inlineStr">
        <is>
          <t>Canceled in the fictional schedule before the showing.</t>
        </is>
      </c>
    </row>
    <row r="9" ht="40" customHeight="1">
      <c r="A9" s="11" t="inlineStr">
        <is>
          <t>FIC-SHOW-005</t>
        </is>
      </c>
      <c r="B9" s="12" t="n">
        <v>46275</v>
      </c>
      <c r="C9" s="13" t="n">
        <v>0.3333333333333333</v>
      </c>
      <c r="D9" s="14" t="n">
        <v>180</v>
      </c>
      <c r="E9" s="15">
        <f>IF(OR($B9="",$C9="",$D9=""),"",IFERROR($C9+$D9/1440,""))</f>
        <v/>
      </c>
      <c r="F9" s="11" t="inlineStr">
        <is>
          <t>Fictional Cedar Court</t>
        </is>
      </c>
      <c r="G9" s="16" t="inlineStr">
        <is>
          <t>FIC-A2</t>
        </is>
      </c>
      <c r="H9" s="11" t="inlineStr">
        <is>
          <t>Skyler Example</t>
        </is>
      </c>
      <c r="I9" s="11" t="inlineStr">
        <is>
          <t>Morgan Sample</t>
        </is>
      </c>
      <c r="J9" s="17" t="inlineStr">
        <is>
          <t>Start at the fictional leasing desk and use the documented route.</t>
        </is>
      </c>
      <c r="K9" s="16" t="inlineStr">
        <is>
          <t>Confirmed</t>
        </is>
      </c>
      <c r="L9" s="16" t="inlineStr">
        <is>
          <t>Pending</t>
        </is>
      </c>
      <c r="M9" s="11" t="inlineStr">
        <is>
          <t>Pending</t>
        </is>
      </c>
      <c r="N9" s="12" t="n"/>
      <c r="O9" s="18">
        <f>IF($A9="","",IF(OR($B9="",$C9="",$D9="",$F9="",$G9=""),"Check required fields",IF($K9="","Check status",IF($K9="Canceled","Clear",IF($I9="","Check host",IF(OR($C9&lt;Assumptions!$B$6,$E9&gt;Assumptions!$B$7),"Check time",IF(COUNTIFS($B$5:$B$104,$B9,$I$5:$I$104,$I9,$C$5:$C$104,"&lt;"&amp;$E9,$E$5:$E$104,"&gt;"&amp;$C9,$K$5:$K$104,"&lt;&gt;Canceled")&gt;1,"Check host overlap",IF(COUNTIFS($B$5:$B$104,$B9,$F$5:$F$104,$F9,$G$5:$G$104,$G9,$C$5:$C$104,"&lt;"&amp;$E9,$E$5:$E$104,"&gt;"&amp;$C9,$K$5:$K$104,"&lt;&gt;Canceled")&gt;1,"Check unit overlap","Clear"))))))))</f>
        <v/>
      </c>
      <c r="P9" s="18">
        <f>IF($A9="","",IF(OR($K9="Canceled",$L9="No-show",$M9="No interest",$M9="Application started"),"",IF(AND($K9="Completed",OR($M9="Interested",$M9="Reschedule requested"),$N9=""),"Add follow-up",IF(AND($N9&lt;&gt;"",$N9&lt;TODAY()),"Review overdue",""))))</f>
        <v/>
      </c>
      <c r="Q9" s="17" t="inlineStr">
        <is>
          <t>Tests the editable maximum-duration boundary.</t>
        </is>
      </c>
    </row>
    <row r="10" ht="40" customHeight="1">
      <c r="A10" s="11" t="inlineStr">
        <is>
          <t>FIC-SHOW-006</t>
        </is>
      </c>
      <c r="B10" s="12" t="n">
        <v>46276</v>
      </c>
      <c r="C10" s="13" t="n">
        <v>0.4166666666666667</v>
      </c>
      <c r="D10" s="14" t="n">
        <v>30</v>
      </c>
      <c r="E10" s="19">
        <f>IF(OR($B10="",$C10="",$D10=""),"",IFERROR($C10+$D10/1440,""))</f>
        <v/>
      </c>
      <c r="F10" s="11" t="inlineStr">
        <is>
          <t>Fictional Harbor Mews</t>
        </is>
      </c>
      <c r="G10" s="16" t="inlineStr">
        <is>
          <t>FIC-B1</t>
        </is>
      </c>
      <c r="H10" s="11" t="inlineStr">
        <is>
          <t>Parker Sample</t>
        </is>
      </c>
      <c r="I10" s="11" t="inlineStr">
        <is>
          <t>Avery Example</t>
        </is>
      </c>
      <c r="J10" s="17" t="inlineStr">
        <is>
          <t>Meet in the fictional lobby; obtain current access instructions.</t>
        </is>
      </c>
      <c r="K10" s="16" t="inlineStr">
        <is>
          <t>Confirmed</t>
        </is>
      </c>
      <c r="L10" s="16" t="inlineStr">
        <is>
          <t>Pending</t>
        </is>
      </c>
      <c r="M10" s="11" t="inlineStr">
        <is>
          <t>Pending</t>
        </is>
      </c>
      <c r="N10" s="12" t="n"/>
      <c r="O10" s="20">
        <f>IF($A10="","",IF(OR($B10="",$C10="",$D10="",$F10="",$G10=""),"Check required fields",IF($K10="","Check status",IF($K10="Canceled","Clear",IF($I10="","Check host",IF(OR($C10&lt;Assumptions!$B$6,$E10&gt;Assumptions!$B$7),"Check time",IF(COUNTIFS($B$5:$B$104,$B10,$I$5:$I$104,$I10,$C$5:$C$104,"&lt;"&amp;$E10,$E$5:$E$104,"&gt;"&amp;$C10,$K$5:$K$104,"&lt;&gt;Canceled")&gt;1,"Check host overlap",IF(COUNTIFS($B$5:$B$104,$B10,$F$5:$F$104,$F10,$G$5:$G$104,$G10,$C$5:$C$104,"&lt;"&amp;$E10,$E$5:$E$104,"&gt;"&amp;$C10,$K$5:$K$104,"&lt;&gt;Canceled")&gt;1,"Check unit overlap","Clear"))))))))</f>
        <v/>
      </c>
      <c r="P10" s="20">
        <f>IF($A10="","",IF(OR($K10="Canceled",$L10="No-show",$M10="No interest",$M10="Application started"),"",IF(AND($K10="Completed",OR($M10="Interested",$M10="Reschedule requested"),$N10=""),"Add follow-up",IF(AND($N10&lt;&gt;"",$N10&lt;TODAY()),"Review overdue",""))))</f>
        <v/>
      </c>
      <c r="Q10" s="17" t="inlineStr">
        <is>
          <t>Overlaps the same fictional host with the next sample.</t>
        </is>
      </c>
    </row>
    <row r="11" ht="40" customHeight="1">
      <c r="A11" s="11" t="inlineStr">
        <is>
          <t>FIC-SHOW-007</t>
        </is>
      </c>
      <c r="B11" s="12" t="n">
        <v>46276</v>
      </c>
      <c r="C11" s="13" t="n">
        <v>0.4270833333333333</v>
      </c>
      <c r="D11" s="14" t="n">
        <v>30</v>
      </c>
      <c r="E11" s="15">
        <f>IF(OR($B11="",$C11="",$D11=""),"",IFERROR($C11+$D11/1440,""))</f>
        <v/>
      </c>
      <c r="F11" s="11" t="inlineStr">
        <is>
          <t>Fictional Juniper Row</t>
        </is>
      </c>
      <c r="G11" s="16" t="inlineStr">
        <is>
          <t>FIC-C1</t>
        </is>
      </c>
      <c r="H11" s="11" t="inlineStr">
        <is>
          <t>Drew Fiction</t>
        </is>
      </c>
      <c r="I11" s="11" t="inlineStr">
        <is>
          <t>Avery Example</t>
        </is>
      </c>
      <c r="J11" s="17" t="inlineStr">
        <is>
          <t>Meet at the fictional front walk and review the entry notes.</t>
        </is>
      </c>
      <c r="K11" s="16" t="inlineStr">
        <is>
          <t>Scheduled</t>
        </is>
      </c>
      <c r="L11" s="16" t="inlineStr">
        <is>
          <t>Pending</t>
        </is>
      </c>
      <c r="M11" s="11" t="inlineStr">
        <is>
          <t>Pending</t>
        </is>
      </c>
      <c r="N11" s="12" t="n"/>
      <c r="O11" s="18">
        <f>IF($A11="","",IF(OR($B11="",$C11="",$D11="",$F11="",$G11=""),"Check required fields",IF($K11="","Check status",IF($K11="Canceled","Clear",IF($I11="","Check host",IF(OR($C11&lt;Assumptions!$B$6,$E11&gt;Assumptions!$B$7),"Check time",IF(COUNTIFS($B$5:$B$104,$B11,$I$5:$I$104,$I11,$C$5:$C$104,"&lt;"&amp;$E11,$E$5:$E$104,"&gt;"&amp;$C11,$K$5:$K$104,"&lt;&gt;Canceled")&gt;1,"Check host overlap",IF(COUNTIFS($B$5:$B$104,$B11,$F$5:$F$104,$F11,$G$5:$G$104,$G11,$C$5:$C$104,"&lt;"&amp;$E11,$E$5:$E$104,"&gt;"&amp;$C11,$K$5:$K$104,"&lt;&gt;Canceled")&gt;1,"Check unit overlap","Clear"))))))))</f>
        <v/>
      </c>
      <c r="P11" s="18">
        <f>IF($A11="","",IF(OR($K11="Canceled",$L11="No-show",$M11="No interest",$M11="Application started"),"",IF(AND($K11="Completed",OR($M11="Interested",$M11="Reschedule requested"),$N11=""),"Add follow-up",IF(AND($N11&lt;&gt;"",$N11&lt;TODAY()),"Review overdue",""))))</f>
        <v/>
      </c>
      <c r="Q11" s="17" t="inlineStr">
        <is>
          <t>Human review is needed for the fictional host overlap.</t>
        </is>
      </c>
    </row>
    <row r="12" ht="40" customHeight="1">
      <c r="A12" s="11" t="inlineStr">
        <is>
          <t>FIC-SHOW-008</t>
        </is>
      </c>
      <c r="B12" s="12" t="n">
        <v>46277</v>
      </c>
      <c r="C12" s="13" t="n">
        <v>0.7708333333333334</v>
      </c>
      <c r="D12" s="14" t="n">
        <v>90</v>
      </c>
      <c r="E12" s="19">
        <f>IF(OR($B12="",$C12="",$D12=""),"",IFERROR($C12+$D12/1440,""))</f>
        <v/>
      </c>
      <c r="F12" s="11" t="inlineStr">
        <is>
          <t>Fictional Lantern Flats</t>
        </is>
      </c>
      <c r="G12" s="16" t="inlineStr">
        <is>
          <t>FIC-D2</t>
        </is>
      </c>
      <c r="H12" s="11" t="inlineStr">
        <is>
          <t>Reese Placeholder</t>
        </is>
      </c>
      <c r="I12" s="11" t="inlineStr">
        <is>
          <t>Jordan Fiction</t>
        </is>
      </c>
      <c r="J12" s="17" t="inlineStr">
        <is>
          <t>Use the fictional evening entry procedure shown in the property notes.</t>
        </is>
      </c>
      <c r="K12" s="16" t="inlineStr">
        <is>
          <t>Confirmed</t>
        </is>
      </c>
      <c r="L12" s="16" t="inlineStr">
        <is>
          <t>Pending</t>
        </is>
      </c>
      <c r="M12" s="11" t="inlineStr">
        <is>
          <t>Pending</t>
        </is>
      </c>
      <c r="N12" s="12" t="n"/>
      <c r="O12" s="20">
        <f>IF($A12="","",IF(OR($B12="",$C12="",$D12="",$F12="",$G12=""),"Check required fields",IF($K12="","Check status",IF($K12="Canceled","Clear",IF($I12="","Check host",IF(OR($C12&lt;Assumptions!$B$6,$E12&gt;Assumptions!$B$7),"Check time",IF(COUNTIFS($B$5:$B$104,$B12,$I$5:$I$104,$I12,$C$5:$C$104,"&lt;"&amp;$E12,$E$5:$E$104,"&gt;"&amp;$C12,$K$5:$K$104,"&lt;&gt;Canceled")&gt;1,"Check host overlap",IF(COUNTIFS($B$5:$B$104,$B12,$F$5:$F$104,$F12,$G$5:$G$104,$G12,$C$5:$C$104,"&lt;"&amp;$E12,$E$5:$E$104,"&gt;"&amp;$C12,$K$5:$K$104,"&lt;&gt;Canceled")&gt;1,"Check unit overlap","Clear"))))))))</f>
        <v/>
      </c>
      <c r="P12" s="20">
        <f>IF($A12="","",IF(OR($K12="Canceled",$L12="No-show",$M12="No interest",$M12="Application started"),"",IF(AND($K12="Completed",OR($M12="Interested",$M12="Reschedule requested"),$N12=""),"Add follow-up",IF(AND($N12&lt;&gt;"",$N12&lt;TODAY()),"Review overdue",""))))</f>
        <v/>
      </c>
      <c r="Q12" s="17" t="inlineStr">
        <is>
          <t>Ends at the editable latest-time boundary.</t>
        </is>
      </c>
    </row>
    <row r="13" ht="40" customHeight="1">
      <c r="A13" s="11" t="inlineStr">
        <is>
          <t>FIC-SHOW-009</t>
        </is>
      </c>
      <c r="B13" s="12" t="n">
        <v>46282</v>
      </c>
      <c r="C13" s="13" t="n">
        <v>0.5416666666666666</v>
      </c>
      <c r="D13" s="14" t="n">
        <v>45</v>
      </c>
      <c r="E13" s="15">
        <f>IF(OR($B13="",$C13="",$D13=""),"",IFERROR($C13+$D13/1440,""))</f>
        <v/>
      </c>
      <c r="F13" s="11" t="inlineStr">
        <is>
          <t>Fictional Cedar Court</t>
        </is>
      </c>
      <c r="G13" s="16" t="inlineStr">
        <is>
          <t>FIC-A3</t>
        </is>
      </c>
      <c r="H13" s="11" t="inlineStr">
        <is>
          <t>Cameron Example</t>
        </is>
      </c>
      <c r="I13" s="11" t="inlineStr">
        <is>
          <t>Robin Placeholder</t>
        </is>
      </c>
      <c r="J13" s="17" t="inlineStr">
        <is>
          <t>Meet at the fictional leasing desk and confirm unit readiness.</t>
        </is>
      </c>
      <c r="K13" s="16" t="inlineStr">
        <is>
          <t>Scheduled</t>
        </is>
      </c>
      <c r="L13" s="16" t="inlineStr">
        <is>
          <t>Pending</t>
        </is>
      </c>
      <c r="M13" s="11" t="inlineStr">
        <is>
          <t>Pending</t>
        </is>
      </c>
      <c r="N13" s="12" t="n"/>
      <c r="O13" s="18">
        <f>IF($A13="","",IF(OR($B13="",$C13="",$D13="",$F13="",$G13=""),"Check required fields",IF($K13="","Check status",IF($K13="Canceled","Clear",IF($I13="","Check host",IF(OR($C13&lt;Assumptions!$B$6,$E13&gt;Assumptions!$B$7),"Check time",IF(COUNTIFS($B$5:$B$104,$B13,$I$5:$I$104,$I13,$C$5:$C$104,"&lt;"&amp;$E13,$E$5:$E$104,"&gt;"&amp;$C13,$K$5:$K$104,"&lt;&gt;Canceled")&gt;1,"Check host overlap",IF(COUNTIFS($B$5:$B$104,$B13,$F$5:$F$104,$F13,$G$5:$G$104,$G13,$C$5:$C$104,"&lt;"&amp;$E13,$E$5:$E$104,"&gt;"&amp;$C13,$K$5:$K$104,"&lt;&gt;Canceled")&gt;1,"Check unit overlap","Clear"))))))))</f>
        <v/>
      </c>
      <c r="P13" s="18">
        <f>IF($A13="","",IF(OR($K13="Canceled",$L13="No-show",$M13="No interest",$M13="Application started"),"",IF(AND($K13="Completed",OR($M13="Interested",$M13="Reschedule requested"),$N13=""),"Add follow-up",IF(AND($N13&lt;&gt;"",$N13&lt;TODAY()),"Review overdue",""))))</f>
        <v/>
      </c>
      <c r="Q13" s="17" t="inlineStr">
        <is>
          <t>Fictional appointment falls within the planning horizon.</t>
        </is>
      </c>
    </row>
    <row r="14" ht="40" customHeight="1">
      <c r="A14" s="11" t="inlineStr">
        <is>
          <t>FIC-SHOW-010</t>
        </is>
      </c>
      <c r="B14" s="12" t="n">
        <v>46290</v>
      </c>
      <c r="C14" s="13" t="n">
        <v>0.6458333333333334</v>
      </c>
      <c r="D14" s="14" t="n">
        <v>30</v>
      </c>
      <c r="E14" s="19">
        <f>IF(OR($B14="",$C14="",$D14=""),"",IFERROR($C14+$D14/1440,""))</f>
        <v/>
      </c>
      <c r="F14" s="11" t="inlineStr">
        <is>
          <t>Fictional Harbor Mews</t>
        </is>
      </c>
      <c r="G14" s="16" t="inlineStr">
        <is>
          <t>FIC-B3</t>
        </is>
      </c>
      <c r="H14" s="11" t="inlineStr">
        <is>
          <t>Jamie Sample</t>
        </is>
      </c>
      <c r="I14" s="11" t="inlineStr">
        <is>
          <t>Morgan Sample</t>
        </is>
      </c>
      <c r="J14" s="17" t="inlineStr">
        <is>
          <t>Use the fictional lobby meeting point; do not enter before confirmation.</t>
        </is>
      </c>
      <c r="K14" s="16" t="inlineStr">
        <is>
          <t>Scheduled</t>
        </is>
      </c>
      <c r="L14" s="16" t="inlineStr">
        <is>
          <t>Pending</t>
        </is>
      </c>
      <c r="M14" s="11" t="inlineStr">
        <is>
          <t>Pending</t>
        </is>
      </c>
      <c r="N14" s="12" t="n"/>
      <c r="O14" s="20">
        <f>IF($A14="","",IF(OR($B14="",$C14="",$D14="",$F14="",$G14=""),"Check required fields",IF($K14="","Check status",IF($K14="Canceled","Clear",IF($I14="","Check host",IF(OR($C14&lt;Assumptions!$B$6,$E14&gt;Assumptions!$B$7),"Check time",IF(COUNTIFS($B$5:$B$104,$B14,$I$5:$I$104,$I14,$C$5:$C$104,"&lt;"&amp;$E14,$E$5:$E$104,"&gt;"&amp;$C14,$K$5:$K$104,"&lt;&gt;Canceled")&gt;1,"Check host overlap",IF(COUNTIFS($B$5:$B$104,$B14,$F$5:$F$104,$F14,$G$5:$G$104,$G14,$C$5:$C$104,"&lt;"&amp;$E14,$E$5:$E$104,"&gt;"&amp;$C14,$K$5:$K$104,"&lt;&gt;Canceled")&gt;1,"Check unit overlap","Clear"))))))))</f>
        <v/>
      </c>
      <c r="P14" s="20">
        <f>IF($A14="","",IF(OR($K14="Canceled",$L14="No-show",$M14="No interest",$M14="Application started"),"",IF(AND($K14="Completed",OR($M14="Interested",$M14="Reschedule requested"),$N14=""),"Add follow-up",IF(AND($N14&lt;&gt;"",$N14&lt;TODAY()),"Review overdue",""))))</f>
        <v/>
      </c>
      <c r="Q14" s="17" t="inlineStr">
        <is>
          <t>Fictional appointment falls just beyond the default horizon.</t>
        </is>
      </c>
    </row>
    <row r="15" ht="22" customHeight="1">
      <c r="A15" s="11" t="n"/>
      <c r="B15" s="12" t="n"/>
      <c r="C15" s="13" t="n"/>
      <c r="D15" s="14" t="n"/>
      <c r="E15" s="15">
        <f>IF(OR($B15="",$C15="",$D15=""),"",IFERROR($C15+$D15/1440,""))</f>
        <v/>
      </c>
      <c r="F15" s="11" t="n"/>
      <c r="G15" s="16" t="n"/>
      <c r="H15" s="11" t="n"/>
      <c r="I15" s="11" t="n"/>
      <c r="J15" s="17" t="n"/>
      <c r="K15" s="16" t="n"/>
      <c r="L15" s="16" t="n"/>
      <c r="M15" s="11" t="n"/>
      <c r="N15" s="12" t="n"/>
      <c r="O15" s="18">
        <f>IF($A15="","",IF(OR($B15="",$C15="",$D15="",$F15="",$G15=""),"Check required fields",IF($K15="","Check status",IF($K15="Canceled","Clear",IF($I15="","Check host",IF(OR($C15&lt;Assumptions!$B$6,$E15&gt;Assumptions!$B$7),"Check time",IF(COUNTIFS($B$5:$B$104,$B15,$I$5:$I$104,$I15,$C$5:$C$104,"&lt;"&amp;$E15,$E$5:$E$104,"&gt;"&amp;$C15,$K$5:$K$104,"&lt;&gt;Canceled")&gt;1,"Check host overlap",IF(COUNTIFS($B$5:$B$104,$B15,$F$5:$F$104,$F15,$G$5:$G$104,$G15,$C$5:$C$104,"&lt;"&amp;$E15,$E$5:$E$104,"&gt;"&amp;$C15,$K$5:$K$104,"&lt;&gt;Canceled")&gt;1,"Check unit overlap","Clear"))))))))</f>
        <v/>
      </c>
      <c r="P15" s="18">
        <f>IF($A15="","",IF(OR($K15="Canceled",$L15="No-show",$M15="No interest",$M15="Application started"),"",IF(AND($K15="Completed",OR($M15="Interested",$M15="Reschedule requested"),$N15=""),"Add follow-up",IF(AND($N15&lt;&gt;"",$N15&lt;TODAY()),"Review overdue",""))))</f>
        <v/>
      </c>
      <c r="Q15" s="17" t="n"/>
    </row>
    <row r="16" ht="22" customHeight="1">
      <c r="A16" s="11" t="n"/>
      <c r="B16" s="12" t="n"/>
      <c r="C16" s="13" t="n"/>
      <c r="D16" s="14" t="n"/>
      <c r="E16" s="19">
        <f>IF(OR($B16="",$C16="",$D16=""),"",IFERROR($C16+$D16/1440,""))</f>
        <v/>
      </c>
      <c r="F16" s="11" t="n"/>
      <c r="G16" s="16" t="n"/>
      <c r="H16" s="11" t="n"/>
      <c r="I16" s="11" t="n"/>
      <c r="J16" s="17" t="n"/>
      <c r="K16" s="16" t="n"/>
      <c r="L16" s="16" t="n"/>
      <c r="M16" s="11" t="n"/>
      <c r="N16" s="12" t="n"/>
      <c r="O16" s="20">
        <f>IF($A16="","",IF(OR($B16="",$C16="",$D16="",$F16="",$G16=""),"Check required fields",IF($K16="","Check status",IF($K16="Canceled","Clear",IF($I16="","Check host",IF(OR($C16&lt;Assumptions!$B$6,$E16&gt;Assumptions!$B$7),"Check time",IF(COUNTIFS($B$5:$B$104,$B16,$I$5:$I$104,$I16,$C$5:$C$104,"&lt;"&amp;$E16,$E$5:$E$104,"&gt;"&amp;$C16,$K$5:$K$104,"&lt;&gt;Canceled")&gt;1,"Check host overlap",IF(COUNTIFS($B$5:$B$104,$B16,$F$5:$F$104,$F16,$G$5:$G$104,$G16,$C$5:$C$104,"&lt;"&amp;$E16,$E$5:$E$104,"&gt;"&amp;$C16,$K$5:$K$104,"&lt;&gt;Canceled")&gt;1,"Check unit overlap","Clear"))))))))</f>
        <v/>
      </c>
      <c r="P16" s="20">
        <f>IF($A16="","",IF(OR($K16="Canceled",$L16="No-show",$M16="No interest",$M16="Application started"),"",IF(AND($K16="Completed",OR($M16="Interested",$M16="Reschedule requested"),$N16=""),"Add follow-up",IF(AND($N16&lt;&gt;"",$N16&lt;TODAY()),"Review overdue",""))))</f>
        <v/>
      </c>
      <c r="Q16" s="17" t="n"/>
    </row>
    <row r="17" ht="22" customHeight="1">
      <c r="A17" s="11" t="n"/>
      <c r="B17" s="12" t="n"/>
      <c r="C17" s="13" t="n"/>
      <c r="D17" s="14" t="n"/>
      <c r="E17" s="15">
        <f>IF(OR($B17="",$C17="",$D17=""),"",IFERROR($C17+$D17/1440,""))</f>
        <v/>
      </c>
      <c r="F17" s="11" t="n"/>
      <c r="G17" s="16" t="n"/>
      <c r="H17" s="11" t="n"/>
      <c r="I17" s="11" t="n"/>
      <c r="J17" s="17" t="n"/>
      <c r="K17" s="16" t="n"/>
      <c r="L17" s="16" t="n"/>
      <c r="M17" s="11" t="n"/>
      <c r="N17" s="12" t="n"/>
      <c r="O17" s="18">
        <f>IF($A17="","",IF(OR($B17="",$C17="",$D17="",$F17="",$G17=""),"Check required fields",IF($K17="","Check status",IF($K17="Canceled","Clear",IF($I17="","Check host",IF(OR($C17&lt;Assumptions!$B$6,$E17&gt;Assumptions!$B$7),"Check time",IF(COUNTIFS($B$5:$B$104,$B17,$I$5:$I$104,$I17,$C$5:$C$104,"&lt;"&amp;$E17,$E$5:$E$104,"&gt;"&amp;$C17,$K$5:$K$104,"&lt;&gt;Canceled")&gt;1,"Check host overlap",IF(COUNTIFS($B$5:$B$104,$B17,$F$5:$F$104,$F17,$G$5:$G$104,$G17,$C$5:$C$104,"&lt;"&amp;$E17,$E$5:$E$104,"&gt;"&amp;$C17,$K$5:$K$104,"&lt;&gt;Canceled")&gt;1,"Check unit overlap","Clear"))))))))</f>
        <v/>
      </c>
      <c r="P17" s="18">
        <f>IF($A17="","",IF(OR($K17="Canceled",$L17="No-show",$M17="No interest",$M17="Application started"),"",IF(AND($K17="Completed",OR($M17="Interested",$M17="Reschedule requested"),$N17=""),"Add follow-up",IF(AND($N17&lt;&gt;"",$N17&lt;TODAY()),"Review overdue",""))))</f>
        <v/>
      </c>
      <c r="Q17" s="17" t="n"/>
    </row>
    <row r="18" ht="22" customHeight="1">
      <c r="A18" s="11" t="n"/>
      <c r="B18" s="12" t="n"/>
      <c r="C18" s="13" t="n"/>
      <c r="D18" s="14" t="n"/>
      <c r="E18" s="19">
        <f>IF(OR($B18="",$C18="",$D18=""),"",IFERROR($C18+$D18/1440,""))</f>
        <v/>
      </c>
      <c r="F18" s="11" t="n"/>
      <c r="G18" s="16" t="n"/>
      <c r="H18" s="11" t="n"/>
      <c r="I18" s="11" t="n"/>
      <c r="J18" s="17" t="n"/>
      <c r="K18" s="16" t="n"/>
      <c r="L18" s="16" t="n"/>
      <c r="M18" s="11" t="n"/>
      <c r="N18" s="12" t="n"/>
      <c r="O18" s="20">
        <f>IF($A18="","",IF(OR($B18="",$C18="",$D18="",$F18="",$G18=""),"Check required fields",IF($K18="","Check status",IF($K18="Canceled","Clear",IF($I18="","Check host",IF(OR($C18&lt;Assumptions!$B$6,$E18&gt;Assumptions!$B$7),"Check time",IF(COUNTIFS($B$5:$B$104,$B18,$I$5:$I$104,$I18,$C$5:$C$104,"&lt;"&amp;$E18,$E$5:$E$104,"&gt;"&amp;$C18,$K$5:$K$104,"&lt;&gt;Canceled")&gt;1,"Check host overlap",IF(COUNTIFS($B$5:$B$104,$B18,$F$5:$F$104,$F18,$G$5:$G$104,$G18,$C$5:$C$104,"&lt;"&amp;$E18,$E$5:$E$104,"&gt;"&amp;$C18,$K$5:$K$104,"&lt;&gt;Canceled")&gt;1,"Check unit overlap","Clear"))))))))</f>
        <v/>
      </c>
      <c r="P18" s="20">
        <f>IF($A18="","",IF(OR($K18="Canceled",$L18="No-show",$M18="No interest",$M18="Application started"),"",IF(AND($K18="Completed",OR($M18="Interested",$M18="Reschedule requested"),$N18=""),"Add follow-up",IF(AND($N18&lt;&gt;"",$N18&lt;TODAY()),"Review overdue",""))))</f>
        <v/>
      </c>
      <c r="Q18" s="17" t="n"/>
    </row>
    <row r="19" ht="22" customHeight="1">
      <c r="A19" s="11" t="n"/>
      <c r="B19" s="12" t="n"/>
      <c r="C19" s="13" t="n"/>
      <c r="D19" s="14" t="n"/>
      <c r="E19" s="15">
        <f>IF(OR($B19="",$C19="",$D19=""),"",IFERROR($C19+$D19/1440,""))</f>
        <v/>
      </c>
      <c r="F19" s="11" t="n"/>
      <c r="G19" s="16" t="n"/>
      <c r="H19" s="11" t="n"/>
      <c r="I19" s="11" t="n"/>
      <c r="J19" s="17" t="n"/>
      <c r="K19" s="16" t="n"/>
      <c r="L19" s="16" t="n"/>
      <c r="M19" s="11" t="n"/>
      <c r="N19" s="12" t="n"/>
      <c r="O19" s="18">
        <f>IF($A19="","",IF(OR($B19="",$C19="",$D19="",$F19="",$G19=""),"Check required fields",IF($K19="","Check status",IF($K19="Canceled","Clear",IF($I19="","Check host",IF(OR($C19&lt;Assumptions!$B$6,$E19&gt;Assumptions!$B$7),"Check time",IF(COUNTIFS($B$5:$B$104,$B19,$I$5:$I$104,$I19,$C$5:$C$104,"&lt;"&amp;$E19,$E$5:$E$104,"&gt;"&amp;$C19,$K$5:$K$104,"&lt;&gt;Canceled")&gt;1,"Check host overlap",IF(COUNTIFS($B$5:$B$104,$B19,$F$5:$F$104,$F19,$G$5:$G$104,$G19,$C$5:$C$104,"&lt;"&amp;$E19,$E$5:$E$104,"&gt;"&amp;$C19,$K$5:$K$104,"&lt;&gt;Canceled")&gt;1,"Check unit overlap","Clear"))))))))</f>
        <v/>
      </c>
      <c r="P19" s="18">
        <f>IF($A19="","",IF(OR($K19="Canceled",$L19="No-show",$M19="No interest",$M19="Application started"),"",IF(AND($K19="Completed",OR($M19="Interested",$M19="Reschedule requested"),$N19=""),"Add follow-up",IF(AND($N19&lt;&gt;"",$N19&lt;TODAY()),"Review overdue",""))))</f>
        <v/>
      </c>
      <c r="Q19" s="17" t="n"/>
    </row>
    <row r="20" ht="22" customHeight="1">
      <c r="A20" s="11" t="n"/>
      <c r="B20" s="12" t="n"/>
      <c r="C20" s="13" t="n"/>
      <c r="D20" s="14" t="n"/>
      <c r="E20" s="19">
        <f>IF(OR($B20="",$C20="",$D20=""),"",IFERROR($C20+$D20/1440,""))</f>
        <v/>
      </c>
      <c r="F20" s="11" t="n"/>
      <c r="G20" s="16" t="n"/>
      <c r="H20" s="11" t="n"/>
      <c r="I20" s="11" t="n"/>
      <c r="J20" s="17" t="n"/>
      <c r="K20" s="16" t="n"/>
      <c r="L20" s="16" t="n"/>
      <c r="M20" s="11" t="n"/>
      <c r="N20" s="12" t="n"/>
      <c r="O20" s="20">
        <f>IF($A20="","",IF(OR($B20="",$C20="",$D20="",$F20="",$G20=""),"Check required fields",IF($K20="","Check status",IF($K20="Canceled","Clear",IF($I20="","Check host",IF(OR($C20&lt;Assumptions!$B$6,$E20&gt;Assumptions!$B$7),"Check time",IF(COUNTIFS($B$5:$B$104,$B20,$I$5:$I$104,$I20,$C$5:$C$104,"&lt;"&amp;$E20,$E$5:$E$104,"&gt;"&amp;$C20,$K$5:$K$104,"&lt;&gt;Canceled")&gt;1,"Check host overlap",IF(COUNTIFS($B$5:$B$104,$B20,$F$5:$F$104,$F20,$G$5:$G$104,$G20,$C$5:$C$104,"&lt;"&amp;$E20,$E$5:$E$104,"&gt;"&amp;$C20,$K$5:$K$104,"&lt;&gt;Canceled")&gt;1,"Check unit overlap","Clear"))))))))</f>
        <v/>
      </c>
      <c r="P20" s="20">
        <f>IF($A20="","",IF(OR($K20="Canceled",$L20="No-show",$M20="No interest",$M20="Application started"),"",IF(AND($K20="Completed",OR($M20="Interested",$M20="Reschedule requested"),$N20=""),"Add follow-up",IF(AND($N20&lt;&gt;"",$N20&lt;TODAY()),"Review overdue",""))))</f>
        <v/>
      </c>
      <c r="Q20" s="17" t="n"/>
    </row>
    <row r="21" ht="22" customHeight="1">
      <c r="A21" s="11" t="n"/>
      <c r="B21" s="12" t="n"/>
      <c r="C21" s="13" t="n"/>
      <c r="D21" s="14" t="n"/>
      <c r="E21" s="15">
        <f>IF(OR($B21="",$C21="",$D21=""),"",IFERROR($C21+$D21/1440,""))</f>
        <v/>
      </c>
      <c r="F21" s="11" t="n"/>
      <c r="G21" s="16" t="n"/>
      <c r="H21" s="11" t="n"/>
      <c r="I21" s="11" t="n"/>
      <c r="J21" s="17" t="n"/>
      <c r="K21" s="16" t="n"/>
      <c r="L21" s="16" t="n"/>
      <c r="M21" s="11" t="n"/>
      <c r="N21" s="12" t="n"/>
      <c r="O21" s="18">
        <f>IF($A21="","",IF(OR($B21="",$C21="",$D21="",$F21="",$G21=""),"Check required fields",IF($K21="","Check status",IF($K21="Canceled","Clear",IF($I21="","Check host",IF(OR($C21&lt;Assumptions!$B$6,$E21&gt;Assumptions!$B$7),"Check time",IF(COUNTIFS($B$5:$B$104,$B21,$I$5:$I$104,$I21,$C$5:$C$104,"&lt;"&amp;$E21,$E$5:$E$104,"&gt;"&amp;$C21,$K$5:$K$104,"&lt;&gt;Canceled")&gt;1,"Check host overlap",IF(COUNTIFS($B$5:$B$104,$B21,$F$5:$F$104,$F21,$G$5:$G$104,$G21,$C$5:$C$104,"&lt;"&amp;$E21,$E$5:$E$104,"&gt;"&amp;$C21,$K$5:$K$104,"&lt;&gt;Canceled")&gt;1,"Check unit overlap","Clear"))))))))</f>
        <v/>
      </c>
      <c r="P21" s="18">
        <f>IF($A21="","",IF(OR($K21="Canceled",$L21="No-show",$M21="No interest",$M21="Application started"),"",IF(AND($K21="Completed",OR($M21="Interested",$M21="Reschedule requested"),$N21=""),"Add follow-up",IF(AND($N21&lt;&gt;"",$N21&lt;TODAY()),"Review overdue",""))))</f>
        <v/>
      </c>
      <c r="Q21" s="17" t="n"/>
    </row>
    <row r="22" ht="22" customHeight="1">
      <c r="A22" s="11" t="n"/>
      <c r="B22" s="12" t="n"/>
      <c r="C22" s="13" t="n"/>
      <c r="D22" s="14" t="n"/>
      <c r="E22" s="19">
        <f>IF(OR($B22="",$C22="",$D22=""),"",IFERROR($C22+$D22/1440,""))</f>
        <v/>
      </c>
      <c r="F22" s="11" t="n"/>
      <c r="G22" s="16" t="n"/>
      <c r="H22" s="11" t="n"/>
      <c r="I22" s="11" t="n"/>
      <c r="J22" s="17" t="n"/>
      <c r="K22" s="16" t="n"/>
      <c r="L22" s="16" t="n"/>
      <c r="M22" s="11" t="n"/>
      <c r="N22" s="12" t="n"/>
      <c r="O22" s="20">
        <f>IF($A22="","",IF(OR($B22="",$C22="",$D22="",$F22="",$G22=""),"Check required fields",IF($K22="","Check status",IF($K22="Canceled","Clear",IF($I22="","Check host",IF(OR($C22&lt;Assumptions!$B$6,$E22&gt;Assumptions!$B$7),"Check time",IF(COUNTIFS($B$5:$B$104,$B22,$I$5:$I$104,$I22,$C$5:$C$104,"&lt;"&amp;$E22,$E$5:$E$104,"&gt;"&amp;$C22,$K$5:$K$104,"&lt;&gt;Canceled")&gt;1,"Check host overlap",IF(COUNTIFS($B$5:$B$104,$B22,$F$5:$F$104,$F22,$G$5:$G$104,$G22,$C$5:$C$104,"&lt;"&amp;$E22,$E$5:$E$104,"&gt;"&amp;$C22,$K$5:$K$104,"&lt;&gt;Canceled")&gt;1,"Check unit overlap","Clear"))))))))</f>
        <v/>
      </c>
      <c r="P22" s="20">
        <f>IF($A22="","",IF(OR($K22="Canceled",$L22="No-show",$M22="No interest",$M22="Application started"),"",IF(AND($K22="Completed",OR($M22="Interested",$M22="Reschedule requested"),$N22=""),"Add follow-up",IF(AND($N22&lt;&gt;"",$N22&lt;TODAY()),"Review overdue",""))))</f>
        <v/>
      </c>
      <c r="Q22" s="17" t="n"/>
    </row>
    <row r="23" ht="22" customHeight="1">
      <c r="A23" s="11" t="n"/>
      <c r="B23" s="12" t="n"/>
      <c r="C23" s="13" t="n"/>
      <c r="D23" s="14" t="n"/>
      <c r="E23" s="15">
        <f>IF(OR($B23="",$C23="",$D23=""),"",IFERROR($C23+$D23/1440,""))</f>
        <v/>
      </c>
      <c r="F23" s="11" t="n"/>
      <c r="G23" s="16" t="n"/>
      <c r="H23" s="11" t="n"/>
      <c r="I23" s="11" t="n"/>
      <c r="J23" s="17" t="n"/>
      <c r="K23" s="16" t="n"/>
      <c r="L23" s="16" t="n"/>
      <c r="M23" s="11" t="n"/>
      <c r="N23" s="12" t="n"/>
      <c r="O23" s="18">
        <f>IF($A23="","",IF(OR($B23="",$C23="",$D23="",$F23="",$G23=""),"Check required fields",IF($K23="","Check status",IF($K23="Canceled","Clear",IF($I23="","Check host",IF(OR($C23&lt;Assumptions!$B$6,$E23&gt;Assumptions!$B$7),"Check time",IF(COUNTIFS($B$5:$B$104,$B23,$I$5:$I$104,$I23,$C$5:$C$104,"&lt;"&amp;$E23,$E$5:$E$104,"&gt;"&amp;$C23,$K$5:$K$104,"&lt;&gt;Canceled")&gt;1,"Check host overlap",IF(COUNTIFS($B$5:$B$104,$B23,$F$5:$F$104,$F23,$G$5:$G$104,$G23,$C$5:$C$104,"&lt;"&amp;$E23,$E$5:$E$104,"&gt;"&amp;$C23,$K$5:$K$104,"&lt;&gt;Canceled")&gt;1,"Check unit overlap","Clear"))))))))</f>
        <v/>
      </c>
      <c r="P23" s="18">
        <f>IF($A23="","",IF(OR($K23="Canceled",$L23="No-show",$M23="No interest",$M23="Application started"),"",IF(AND($K23="Completed",OR($M23="Interested",$M23="Reschedule requested"),$N23=""),"Add follow-up",IF(AND($N23&lt;&gt;"",$N23&lt;TODAY()),"Review overdue",""))))</f>
        <v/>
      </c>
      <c r="Q23" s="17" t="n"/>
    </row>
    <row r="24" ht="22" customHeight="1">
      <c r="A24" s="11" t="n"/>
      <c r="B24" s="12" t="n"/>
      <c r="C24" s="13" t="n"/>
      <c r="D24" s="14" t="n"/>
      <c r="E24" s="19">
        <f>IF(OR($B24="",$C24="",$D24=""),"",IFERROR($C24+$D24/1440,""))</f>
        <v/>
      </c>
      <c r="F24" s="11" t="n"/>
      <c r="G24" s="16" t="n"/>
      <c r="H24" s="11" t="n"/>
      <c r="I24" s="11" t="n"/>
      <c r="J24" s="17" t="n"/>
      <c r="K24" s="16" t="n"/>
      <c r="L24" s="16" t="n"/>
      <c r="M24" s="11" t="n"/>
      <c r="N24" s="12" t="n"/>
      <c r="O24" s="20">
        <f>IF($A24="","",IF(OR($B24="",$C24="",$D24="",$F24="",$G24=""),"Check required fields",IF($K24="","Check status",IF($K24="Canceled","Clear",IF($I24="","Check host",IF(OR($C24&lt;Assumptions!$B$6,$E24&gt;Assumptions!$B$7),"Check time",IF(COUNTIFS($B$5:$B$104,$B24,$I$5:$I$104,$I24,$C$5:$C$104,"&lt;"&amp;$E24,$E$5:$E$104,"&gt;"&amp;$C24,$K$5:$K$104,"&lt;&gt;Canceled")&gt;1,"Check host overlap",IF(COUNTIFS($B$5:$B$104,$B24,$F$5:$F$104,$F24,$G$5:$G$104,$G24,$C$5:$C$104,"&lt;"&amp;$E24,$E$5:$E$104,"&gt;"&amp;$C24,$K$5:$K$104,"&lt;&gt;Canceled")&gt;1,"Check unit overlap","Clear"))))))))</f>
        <v/>
      </c>
      <c r="P24" s="20">
        <f>IF($A24="","",IF(OR($K24="Canceled",$L24="No-show",$M24="No interest",$M24="Application started"),"",IF(AND($K24="Completed",OR($M24="Interested",$M24="Reschedule requested"),$N24=""),"Add follow-up",IF(AND($N24&lt;&gt;"",$N24&lt;TODAY()),"Review overdue",""))))</f>
        <v/>
      </c>
      <c r="Q24" s="17" t="n"/>
    </row>
    <row r="25" ht="22" customHeight="1">
      <c r="A25" s="11" t="n"/>
      <c r="B25" s="12" t="n"/>
      <c r="C25" s="13" t="n"/>
      <c r="D25" s="14" t="n"/>
      <c r="E25" s="15">
        <f>IF(OR($B25="",$C25="",$D25=""),"",IFERROR($C25+$D25/1440,""))</f>
        <v/>
      </c>
      <c r="F25" s="11" t="n"/>
      <c r="G25" s="16" t="n"/>
      <c r="H25" s="11" t="n"/>
      <c r="I25" s="11" t="n"/>
      <c r="J25" s="17" t="n"/>
      <c r="K25" s="16" t="n"/>
      <c r="L25" s="16" t="n"/>
      <c r="M25" s="11" t="n"/>
      <c r="N25" s="12" t="n"/>
      <c r="O25" s="18">
        <f>IF($A25="","",IF(OR($B25="",$C25="",$D25="",$F25="",$G25=""),"Check required fields",IF($K25="","Check status",IF($K25="Canceled","Clear",IF($I25="","Check host",IF(OR($C25&lt;Assumptions!$B$6,$E25&gt;Assumptions!$B$7),"Check time",IF(COUNTIFS($B$5:$B$104,$B25,$I$5:$I$104,$I25,$C$5:$C$104,"&lt;"&amp;$E25,$E$5:$E$104,"&gt;"&amp;$C25,$K$5:$K$104,"&lt;&gt;Canceled")&gt;1,"Check host overlap",IF(COUNTIFS($B$5:$B$104,$B25,$F$5:$F$104,$F25,$G$5:$G$104,$G25,$C$5:$C$104,"&lt;"&amp;$E25,$E$5:$E$104,"&gt;"&amp;$C25,$K$5:$K$104,"&lt;&gt;Canceled")&gt;1,"Check unit overlap","Clear"))))))))</f>
        <v/>
      </c>
      <c r="P25" s="18">
        <f>IF($A25="","",IF(OR($K25="Canceled",$L25="No-show",$M25="No interest",$M25="Application started"),"",IF(AND($K25="Completed",OR($M25="Interested",$M25="Reschedule requested"),$N25=""),"Add follow-up",IF(AND($N25&lt;&gt;"",$N25&lt;TODAY()),"Review overdue",""))))</f>
        <v/>
      </c>
      <c r="Q25" s="17" t="n"/>
    </row>
    <row r="26" ht="22" customHeight="1">
      <c r="A26" s="11" t="n"/>
      <c r="B26" s="12" t="n"/>
      <c r="C26" s="13" t="n"/>
      <c r="D26" s="14" t="n"/>
      <c r="E26" s="19">
        <f>IF(OR($B26="",$C26="",$D26=""),"",IFERROR($C26+$D26/1440,""))</f>
        <v/>
      </c>
      <c r="F26" s="11" t="n"/>
      <c r="G26" s="16" t="n"/>
      <c r="H26" s="11" t="n"/>
      <c r="I26" s="11" t="n"/>
      <c r="J26" s="17" t="n"/>
      <c r="K26" s="16" t="n"/>
      <c r="L26" s="16" t="n"/>
      <c r="M26" s="11" t="n"/>
      <c r="N26" s="12" t="n"/>
      <c r="O26" s="20">
        <f>IF($A26="","",IF(OR($B26="",$C26="",$D26="",$F26="",$G26=""),"Check required fields",IF($K26="","Check status",IF($K26="Canceled","Clear",IF($I26="","Check host",IF(OR($C26&lt;Assumptions!$B$6,$E26&gt;Assumptions!$B$7),"Check time",IF(COUNTIFS($B$5:$B$104,$B26,$I$5:$I$104,$I26,$C$5:$C$104,"&lt;"&amp;$E26,$E$5:$E$104,"&gt;"&amp;$C26,$K$5:$K$104,"&lt;&gt;Canceled")&gt;1,"Check host overlap",IF(COUNTIFS($B$5:$B$104,$B26,$F$5:$F$104,$F26,$G$5:$G$104,$G26,$C$5:$C$104,"&lt;"&amp;$E26,$E$5:$E$104,"&gt;"&amp;$C26,$K$5:$K$104,"&lt;&gt;Canceled")&gt;1,"Check unit overlap","Clear"))))))))</f>
        <v/>
      </c>
      <c r="P26" s="20">
        <f>IF($A26="","",IF(OR($K26="Canceled",$L26="No-show",$M26="No interest",$M26="Application started"),"",IF(AND($K26="Completed",OR($M26="Interested",$M26="Reschedule requested"),$N26=""),"Add follow-up",IF(AND($N26&lt;&gt;"",$N26&lt;TODAY()),"Review overdue",""))))</f>
        <v/>
      </c>
      <c r="Q26" s="17" t="n"/>
    </row>
    <row r="27" ht="22" customHeight="1">
      <c r="A27" s="11" t="n"/>
      <c r="B27" s="12" t="n"/>
      <c r="C27" s="13" t="n"/>
      <c r="D27" s="14" t="n"/>
      <c r="E27" s="15">
        <f>IF(OR($B27="",$C27="",$D27=""),"",IFERROR($C27+$D27/1440,""))</f>
        <v/>
      </c>
      <c r="F27" s="11" t="n"/>
      <c r="G27" s="16" t="n"/>
      <c r="H27" s="11" t="n"/>
      <c r="I27" s="11" t="n"/>
      <c r="J27" s="17" t="n"/>
      <c r="K27" s="16" t="n"/>
      <c r="L27" s="16" t="n"/>
      <c r="M27" s="11" t="n"/>
      <c r="N27" s="12" t="n"/>
      <c r="O27" s="18">
        <f>IF($A27="","",IF(OR($B27="",$C27="",$D27="",$F27="",$G27=""),"Check required fields",IF($K27="","Check status",IF($K27="Canceled","Clear",IF($I27="","Check host",IF(OR($C27&lt;Assumptions!$B$6,$E27&gt;Assumptions!$B$7),"Check time",IF(COUNTIFS($B$5:$B$104,$B27,$I$5:$I$104,$I27,$C$5:$C$104,"&lt;"&amp;$E27,$E$5:$E$104,"&gt;"&amp;$C27,$K$5:$K$104,"&lt;&gt;Canceled")&gt;1,"Check host overlap",IF(COUNTIFS($B$5:$B$104,$B27,$F$5:$F$104,$F27,$G$5:$G$104,$G27,$C$5:$C$104,"&lt;"&amp;$E27,$E$5:$E$104,"&gt;"&amp;$C27,$K$5:$K$104,"&lt;&gt;Canceled")&gt;1,"Check unit overlap","Clear"))))))))</f>
        <v/>
      </c>
      <c r="P27" s="18">
        <f>IF($A27="","",IF(OR($K27="Canceled",$L27="No-show",$M27="No interest",$M27="Application started"),"",IF(AND($K27="Completed",OR($M27="Interested",$M27="Reschedule requested"),$N27=""),"Add follow-up",IF(AND($N27&lt;&gt;"",$N27&lt;TODAY()),"Review overdue",""))))</f>
        <v/>
      </c>
      <c r="Q27" s="17" t="n"/>
    </row>
    <row r="28" ht="22" customHeight="1">
      <c r="A28" s="11" t="n"/>
      <c r="B28" s="12" t="n"/>
      <c r="C28" s="13" t="n"/>
      <c r="D28" s="14" t="n"/>
      <c r="E28" s="19">
        <f>IF(OR($B28="",$C28="",$D28=""),"",IFERROR($C28+$D28/1440,""))</f>
        <v/>
      </c>
      <c r="F28" s="11" t="n"/>
      <c r="G28" s="16" t="n"/>
      <c r="H28" s="11" t="n"/>
      <c r="I28" s="11" t="n"/>
      <c r="J28" s="17" t="n"/>
      <c r="K28" s="16" t="n"/>
      <c r="L28" s="16" t="n"/>
      <c r="M28" s="11" t="n"/>
      <c r="N28" s="12" t="n"/>
      <c r="O28" s="20">
        <f>IF($A28="","",IF(OR($B28="",$C28="",$D28="",$F28="",$G28=""),"Check required fields",IF($K28="","Check status",IF($K28="Canceled","Clear",IF($I28="","Check host",IF(OR($C28&lt;Assumptions!$B$6,$E28&gt;Assumptions!$B$7),"Check time",IF(COUNTIFS($B$5:$B$104,$B28,$I$5:$I$104,$I28,$C$5:$C$104,"&lt;"&amp;$E28,$E$5:$E$104,"&gt;"&amp;$C28,$K$5:$K$104,"&lt;&gt;Canceled")&gt;1,"Check host overlap",IF(COUNTIFS($B$5:$B$104,$B28,$F$5:$F$104,$F28,$G$5:$G$104,$G28,$C$5:$C$104,"&lt;"&amp;$E28,$E$5:$E$104,"&gt;"&amp;$C28,$K$5:$K$104,"&lt;&gt;Canceled")&gt;1,"Check unit overlap","Clear"))))))))</f>
        <v/>
      </c>
      <c r="P28" s="20">
        <f>IF($A28="","",IF(OR($K28="Canceled",$L28="No-show",$M28="No interest",$M28="Application started"),"",IF(AND($K28="Completed",OR($M28="Interested",$M28="Reschedule requested"),$N28=""),"Add follow-up",IF(AND($N28&lt;&gt;"",$N28&lt;TODAY()),"Review overdue",""))))</f>
        <v/>
      </c>
      <c r="Q28" s="17" t="n"/>
    </row>
    <row r="29" ht="22" customHeight="1">
      <c r="A29" s="11" t="n"/>
      <c r="B29" s="12" t="n"/>
      <c r="C29" s="13" t="n"/>
      <c r="D29" s="14" t="n"/>
      <c r="E29" s="15">
        <f>IF(OR($B29="",$C29="",$D29=""),"",IFERROR($C29+$D29/1440,""))</f>
        <v/>
      </c>
      <c r="F29" s="11" t="n"/>
      <c r="G29" s="16" t="n"/>
      <c r="H29" s="11" t="n"/>
      <c r="I29" s="11" t="n"/>
      <c r="J29" s="17" t="n"/>
      <c r="K29" s="16" t="n"/>
      <c r="L29" s="16" t="n"/>
      <c r="M29" s="11" t="n"/>
      <c r="N29" s="12" t="n"/>
      <c r="O29" s="18">
        <f>IF($A29="","",IF(OR($B29="",$C29="",$D29="",$F29="",$G29=""),"Check required fields",IF($K29="","Check status",IF($K29="Canceled","Clear",IF($I29="","Check host",IF(OR($C29&lt;Assumptions!$B$6,$E29&gt;Assumptions!$B$7),"Check time",IF(COUNTIFS($B$5:$B$104,$B29,$I$5:$I$104,$I29,$C$5:$C$104,"&lt;"&amp;$E29,$E$5:$E$104,"&gt;"&amp;$C29,$K$5:$K$104,"&lt;&gt;Canceled")&gt;1,"Check host overlap",IF(COUNTIFS($B$5:$B$104,$B29,$F$5:$F$104,$F29,$G$5:$G$104,$G29,$C$5:$C$104,"&lt;"&amp;$E29,$E$5:$E$104,"&gt;"&amp;$C29,$K$5:$K$104,"&lt;&gt;Canceled")&gt;1,"Check unit overlap","Clear"))))))))</f>
        <v/>
      </c>
      <c r="P29" s="18">
        <f>IF($A29="","",IF(OR($K29="Canceled",$L29="No-show",$M29="No interest",$M29="Application started"),"",IF(AND($K29="Completed",OR($M29="Interested",$M29="Reschedule requested"),$N29=""),"Add follow-up",IF(AND($N29&lt;&gt;"",$N29&lt;TODAY()),"Review overdue",""))))</f>
        <v/>
      </c>
      <c r="Q29" s="17" t="n"/>
    </row>
    <row r="30" ht="22" customHeight="1">
      <c r="A30" s="11" t="n"/>
      <c r="B30" s="12" t="n"/>
      <c r="C30" s="13" t="n"/>
      <c r="D30" s="14" t="n"/>
      <c r="E30" s="19">
        <f>IF(OR($B30="",$C30="",$D30=""),"",IFERROR($C30+$D30/1440,""))</f>
        <v/>
      </c>
      <c r="F30" s="11" t="n"/>
      <c r="G30" s="16" t="n"/>
      <c r="H30" s="11" t="n"/>
      <c r="I30" s="11" t="n"/>
      <c r="J30" s="17" t="n"/>
      <c r="K30" s="16" t="n"/>
      <c r="L30" s="16" t="n"/>
      <c r="M30" s="11" t="n"/>
      <c r="N30" s="12" t="n"/>
      <c r="O30" s="20">
        <f>IF($A30="","",IF(OR($B30="",$C30="",$D30="",$F30="",$G30=""),"Check required fields",IF($K30="","Check status",IF($K30="Canceled","Clear",IF($I30="","Check host",IF(OR($C30&lt;Assumptions!$B$6,$E30&gt;Assumptions!$B$7),"Check time",IF(COUNTIFS($B$5:$B$104,$B30,$I$5:$I$104,$I30,$C$5:$C$104,"&lt;"&amp;$E30,$E$5:$E$104,"&gt;"&amp;$C30,$K$5:$K$104,"&lt;&gt;Canceled")&gt;1,"Check host overlap",IF(COUNTIFS($B$5:$B$104,$B30,$F$5:$F$104,$F30,$G$5:$G$104,$G30,$C$5:$C$104,"&lt;"&amp;$E30,$E$5:$E$104,"&gt;"&amp;$C30,$K$5:$K$104,"&lt;&gt;Canceled")&gt;1,"Check unit overlap","Clear"))))))))</f>
        <v/>
      </c>
      <c r="P30" s="20">
        <f>IF($A30="","",IF(OR($K30="Canceled",$L30="No-show",$M30="No interest",$M30="Application started"),"",IF(AND($K30="Completed",OR($M30="Interested",$M30="Reschedule requested"),$N30=""),"Add follow-up",IF(AND($N30&lt;&gt;"",$N30&lt;TODAY()),"Review overdue",""))))</f>
        <v/>
      </c>
      <c r="Q30" s="17" t="n"/>
    </row>
    <row r="31" ht="22" customHeight="1">
      <c r="A31" s="11" t="n"/>
      <c r="B31" s="12" t="n"/>
      <c r="C31" s="13" t="n"/>
      <c r="D31" s="14" t="n"/>
      <c r="E31" s="15">
        <f>IF(OR($B31="",$C31="",$D31=""),"",IFERROR($C31+$D31/1440,""))</f>
        <v/>
      </c>
      <c r="F31" s="11" t="n"/>
      <c r="G31" s="16" t="n"/>
      <c r="H31" s="11" t="n"/>
      <c r="I31" s="11" t="n"/>
      <c r="J31" s="17" t="n"/>
      <c r="K31" s="16" t="n"/>
      <c r="L31" s="16" t="n"/>
      <c r="M31" s="11" t="n"/>
      <c r="N31" s="12" t="n"/>
      <c r="O31" s="18">
        <f>IF($A31="","",IF(OR($B31="",$C31="",$D31="",$F31="",$G31=""),"Check required fields",IF($K31="","Check status",IF($K31="Canceled","Clear",IF($I31="","Check host",IF(OR($C31&lt;Assumptions!$B$6,$E31&gt;Assumptions!$B$7),"Check time",IF(COUNTIFS($B$5:$B$104,$B31,$I$5:$I$104,$I31,$C$5:$C$104,"&lt;"&amp;$E31,$E$5:$E$104,"&gt;"&amp;$C31,$K$5:$K$104,"&lt;&gt;Canceled")&gt;1,"Check host overlap",IF(COUNTIFS($B$5:$B$104,$B31,$F$5:$F$104,$F31,$G$5:$G$104,$G31,$C$5:$C$104,"&lt;"&amp;$E31,$E$5:$E$104,"&gt;"&amp;$C31,$K$5:$K$104,"&lt;&gt;Canceled")&gt;1,"Check unit overlap","Clear"))))))))</f>
        <v/>
      </c>
      <c r="P31" s="18">
        <f>IF($A31="","",IF(OR($K31="Canceled",$L31="No-show",$M31="No interest",$M31="Application started"),"",IF(AND($K31="Completed",OR($M31="Interested",$M31="Reschedule requested"),$N31=""),"Add follow-up",IF(AND($N31&lt;&gt;"",$N31&lt;TODAY()),"Review overdue",""))))</f>
        <v/>
      </c>
      <c r="Q31" s="17" t="n"/>
    </row>
    <row r="32" ht="22" customHeight="1">
      <c r="A32" s="11" t="n"/>
      <c r="B32" s="12" t="n"/>
      <c r="C32" s="13" t="n"/>
      <c r="D32" s="14" t="n"/>
      <c r="E32" s="19">
        <f>IF(OR($B32="",$C32="",$D32=""),"",IFERROR($C32+$D32/1440,""))</f>
        <v/>
      </c>
      <c r="F32" s="11" t="n"/>
      <c r="G32" s="16" t="n"/>
      <c r="H32" s="11" t="n"/>
      <c r="I32" s="11" t="n"/>
      <c r="J32" s="17" t="n"/>
      <c r="K32" s="16" t="n"/>
      <c r="L32" s="16" t="n"/>
      <c r="M32" s="11" t="n"/>
      <c r="N32" s="12" t="n"/>
      <c r="O32" s="20">
        <f>IF($A32="","",IF(OR($B32="",$C32="",$D32="",$F32="",$G32=""),"Check required fields",IF($K32="","Check status",IF($K32="Canceled","Clear",IF($I32="","Check host",IF(OR($C32&lt;Assumptions!$B$6,$E32&gt;Assumptions!$B$7),"Check time",IF(COUNTIFS($B$5:$B$104,$B32,$I$5:$I$104,$I32,$C$5:$C$104,"&lt;"&amp;$E32,$E$5:$E$104,"&gt;"&amp;$C32,$K$5:$K$104,"&lt;&gt;Canceled")&gt;1,"Check host overlap",IF(COUNTIFS($B$5:$B$104,$B32,$F$5:$F$104,$F32,$G$5:$G$104,$G32,$C$5:$C$104,"&lt;"&amp;$E32,$E$5:$E$104,"&gt;"&amp;$C32,$K$5:$K$104,"&lt;&gt;Canceled")&gt;1,"Check unit overlap","Clear"))))))))</f>
        <v/>
      </c>
      <c r="P32" s="20">
        <f>IF($A32="","",IF(OR($K32="Canceled",$L32="No-show",$M32="No interest",$M32="Application started"),"",IF(AND($K32="Completed",OR($M32="Interested",$M32="Reschedule requested"),$N32=""),"Add follow-up",IF(AND($N32&lt;&gt;"",$N32&lt;TODAY()),"Review overdue",""))))</f>
        <v/>
      </c>
      <c r="Q32" s="17" t="n"/>
    </row>
    <row r="33" ht="22" customHeight="1">
      <c r="A33" s="11" t="n"/>
      <c r="B33" s="12" t="n"/>
      <c r="C33" s="13" t="n"/>
      <c r="D33" s="14" t="n"/>
      <c r="E33" s="15">
        <f>IF(OR($B33="",$C33="",$D33=""),"",IFERROR($C33+$D33/1440,""))</f>
        <v/>
      </c>
      <c r="F33" s="11" t="n"/>
      <c r="G33" s="16" t="n"/>
      <c r="H33" s="11" t="n"/>
      <c r="I33" s="11" t="n"/>
      <c r="J33" s="17" t="n"/>
      <c r="K33" s="16" t="n"/>
      <c r="L33" s="16" t="n"/>
      <c r="M33" s="11" t="n"/>
      <c r="N33" s="12" t="n"/>
      <c r="O33" s="18">
        <f>IF($A33="","",IF(OR($B33="",$C33="",$D33="",$F33="",$G33=""),"Check required fields",IF($K33="","Check status",IF($K33="Canceled","Clear",IF($I33="","Check host",IF(OR($C33&lt;Assumptions!$B$6,$E33&gt;Assumptions!$B$7),"Check time",IF(COUNTIFS($B$5:$B$104,$B33,$I$5:$I$104,$I33,$C$5:$C$104,"&lt;"&amp;$E33,$E$5:$E$104,"&gt;"&amp;$C33,$K$5:$K$104,"&lt;&gt;Canceled")&gt;1,"Check host overlap",IF(COUNTIFS($B$5:$B$104,$B33,$F$5:$F$104,$F33,$G$5:$G$104,$G33,$C$5:$C$104,"&lt;"&amp;$E33,$E$5:$E$104,"&gt;"&amp;$C33,$K$5:$K$104,"&lt;&gt;Canceled")&gt;1,"Check unit overlap","Clear"))))))))</f>
        <v/>
      </c>
      <c r="P33" s="18">
        <f>IF($A33="","",IF(OR($K33="Canceled",$L33="No-show",$M33="No interest",$M33="Application started"),"",IF(AND($K33="Completed",OR($M33="Interested",$M33="Reschedule requested"),$N33=""),"Add follow-up",IF(AND($N33&lt;&gt;"",$N33&lt;TODAY()),"Review overdue",""))))</f>
        <v/>
      </c>
      <c r="Q33" s="17" t="n"/>
    </row>
    <row r="34" ht="22" customHeight="1">
      <c r="A34" s="11" t="n"/>
      <c r="B34" s="12" t="n"/>
      <c r="C34" s="13" t="n"/>
      <c r="D34" s="14" t="n"/>
      <c r="E34" s="19">
        <f>IF(OR($B34="",$C34="",$D34=""),"",IFERROR($C34+$D34/1440,""))</f>
        <v/>
      </c>
      <c r="F34" s="11" t="n"/>
      <c r="G34" s="16" t="n"/>
      <c r="H34" s="11" t="n"/>
      <c r="I34" s="11" t="n"/>
      <c r="J34" s="17" t="n"/>
      <c r="K34" s="16" t="n"/>
      <c r="L34" s="16" t="n"/>
      <c r="M34" s="11" t="n"/>
      <c r="N34" s="12" t="n"/>
      <c r="O34" s="20">
        <f>IF($A34="","",IF(OR($B34="",$C34="",$D34="",$F34="",$G34=""),"Check required fields",IF($K34="","Check status",IF($K34="Canceled","Clear",IF($I34="","Check host",IF(OR($C34&lt;Assumptions!$B$6,$E34&gt;Assumptions!$B$7),"Check time",IF(COUNTIFS($B$5:$B$104,$B34,$I$5:$I$104,$I34,$C$5:$C$104,"&lt;"&amp;$E34,$E$5:$E$104,"&gt;"&amp;$C34,$K$5:$K$104,"&lt;&gt;Canceled")&gt;1,"Check host overlap",IF(COUNTIFS($B$5:$B$104,$B34,$F$5:$F$104,$F34,$G$5:$G$104,$G34,$C$5:$C$104,"&lt;"&amp;$E34,$E$5:$E$104,"&gt;"&amp;$C34,$K$5:$K$104,"&lt;&gt;Canceled")&gt;1,"Check unit overlap","Clear"))))))))</f>
        <v/>
      </c>
      <c r="P34" s="20">
        <f>IF($A34="","",IF(OR($K34="Canceled",$L34="No-show",$M34="No interest",$M34="Application started"),"",IF(AND($K34="Completed",OR($M34="Interested",$M34="Reschedule requested"),$N34=""),"Add follow-up",IF(AND($N34&lt;&gt;"",$N34&lt;TODAY()),"Review overdue",""))))</f>
        <v/>
      </c>
      <c r="Q34" s="17" t="n"/>
    </row>
    <row r="35" ht="22" customHeight="1">
      <c r="A35" s="11" t="n"/>
      <c r="B35" s="12" t="n"/>
      <c r="C35" s="13" t="n"/>
      <c r="D35" s="14" t="n"/>
      <c r="E35" s="15">
        <f>IF(OR($B35="",$C35="",$D35=""),"",IFERROR($C35+$D35/1440,""))</f>
        <v/>
      </c>
      <c r="F35" s="11" t="n"/>
      <c r="G35" s="16" t="n"/>
      <c r="H35" s="11" t="n"/>
      <c r="I35" s="11" t="n"/>
      <c r="J35" s="17" t="n"/>
      <c r="K35" s="16" t="n"/>
      <c r="L35" s="16" t="n"/>
      <c r="M35" s="11" t="n"/>
      <c r="N35" s="12" t="n"/>
      <c r="O35" s="18">
        <f>IF($A35="","",IF(OR($B35="",$C35="",$D35="",$F35="",$G35=""),"Check required fields",IF($K35="","Check status",IF($K35="Canceled","Clear",IF($I35="","Check host",IF(OR($C35&lt;Assumptions!$B$6,$E35&gt;Assumptions!$B$7),"Check time",IF(COUNTIFS($B$5:$B$104,$B35,$I$5:$I$104,$I35,$C$5:$C$104,"&lt;"&amp;$E35,$E$5:$E$104,"&gt;"&amp;$C35,$K$5:$K$104,"&lt;&gt;Canceled")&gt;1,"Check host overlap",IF(COUNTIFS($B$5:$B$104,$B35,$F$5:$F$104,$F35,$G$5:$G$104,$G35,$C$5:$C$104,"&lt;"&amp;$E35,$E$5:$E$104,"&gt;"&amp;$C35,$K$5:$K$104,"&lt;&gt;Canceled")&gt;1,"Check unit overlap","Clear"))))))))</f>
        <v/>
      </c>
      <c r="P35" s="18">
        <f>IF($A35="","",IF(OR($K35="Canceled",$L35="No-show",$M35="No interest",$M35="Application started"),"",IF(AND($K35="Completed",OR($M35="Interested",$M35="Reschedule requested"),$N35=""),"Add follow-up",IF(AND($N35&lt;&gt;"",$N35&lt;TODAY()),"Review overdue",""))))</f>
        <v/>
      </c>
      <c r="Q35" s="17" t="n"/>
    </row>
    <row r="36" ht="22" customHeight="1">
      <c r="A36" s="11" t="n"/>
      <c r="B36" s="12" t="n"/>
      <c r="C36" s="13" t="n"/>
      <c r="D36" s="14" t="n"/>
      <c r="E36" s="19">
        <f>IF(OR($B36="",$C36="",$D36=""),"",IFERROR($C36+$D36/1440,""))</f>
        <v/>
      </c>
      <c r="F36" s="11" t="n"/>
      <c r="G36" s="16" t="n"/>
      <c r="H36" s="11" t="n"/>
      <c r="I36" s="11" t="n"/>
      <c r="J36" s="17" t="n"/>
      <c r="K36" s="16" t="n"/>
      <c r="L36" s="16" t="n"/>
      <c r="M36" s="11" t="n"/>
      <c r="N36" s="12" t="n"/>
      <c r="O36" s="20">
        <f>IF($A36="","",IF(OR($B36="",$C36="",$D36="",$F36="",$G36=""),"Check required fields",IF($K36="","Check status",IF($K36="Canceled","Clear",IF($I36="","Check host",IF(OR($C36&lt;Assumptions!$B$6,$E36&gt;Assumptions!$B$7),"Check time",IF(COUNTIFS($B$5:$B$104,$B36,$I$5:$I$104,$I36,$C$5:$C$104,"&lt;"&amp;$E36,$E$5:$E$104,"&gt;"&amp;$C36,$K$5:$K$104,"&lt;&gt;Canceled")&gt;1,"Check host overlap",IF(COUNTIFS($B$5:$B$104,$B36,$F$5:$F$104,$F36,$G$5:$G$104,$G36,$C$5:$C$104,"&lt;"&amp;$E36,$E$5:$E$104,"&gt;"&amp;$C36,$K$5:$K$104,"&lt;&gt;Canceled")&gt;1,"Check unit overlap","Clear"))))))))</f>
        <v/>
      </c>
      <c r="P36" s="20">
        <f>IF($A36="","",IF(OR($K36="Canceled",$L36="No-show",$M36="No interest",$M36="Application started"),"",IF(AND($K36="Completed",OR($M36="Interested",$M36="Reschedule requested"),$N36=""),"Add follow-up",IF(AND($N36&lt;&gt;"",$N36&lt;TODAY()),"Review overdue",""))))</f>
        <v/>
      </c>
      <c r="Q36" s="17" t="n"/>
    </row>
    <row r="37" ht="22" customHeight="1">
      <c r="A37" s="11" t="n"/>
      <c r="B37" s="12" t="n"/>
      <c r="C37" s="13" t="n"/>
      <c r="D37" s="14" t="n"/>
      <c r="E37" s="15">
        <f>IF(OR($B37="",$C37="",$D37=""),"",IFERROR($C37+$D37/1440,""))</f>
        <v/>
      </c>
      <c r="F37" s="11" t="n"/>
      <c r="G37" s="16" t="n"/>
      <c r="H37" s="11" t="n"/>
      <c r="I37" s="11" t="n"/>
      <c r="J37" s="17" t="n"/>
      <c r="K37" s="16" t="n"/>
      <c r="L37" s="16" t="n"/>
      <c r="M37" s="11" t="n"/>
      <c r="N37" s="12" t="n"/>
      <c r="O37" s="18">
        <f>IF($A37="","",IF(OR($B37="",$C37="",$D37="",$F37="",$G37=""),"Check required fields",IF($K37="","Check status",IF($K37="Canceled","Clear",IF($I37="","Check host",IF(OR($C37&lt;Assumptions!$B$6,$E37&gt;Assumptions!$B$7),"Check time",IF(COUNTIFS($B$5:$B$104,$B37,$I$5:$I$104,$I37,$C$5:$C$104,"&lt;"&amp;$E37,$E$5:$E$104,"&gt;"&amp;$C37,$K$5:$K$104,"&lt;&gt;Canceled")&gt;1,"Check host overlap",IF(COUNTIFS($B$5:$B$104,$B37,$F$5:$F$104,$F37,$G$5:$G$104,$G37,$C$5:$C$104,"&lt;"&amp;$E37,$E$5:$E$104,"&gt;"&amp;$C37,$K$5:$K$104,"&lt;&gt;Canceled")&gt;1,"Check unit overlap","Clear"))))))))</f>
        <v/>
      </c>
      <c r="P37" s="18">
        <f>IF($A37="","",IF(OR($K37="Canceled",$L37="No-show",$M37="No interest",$M37="Application started"),"",IF(AND($K37="Completed",OR($M37="Interested",$M37="Reschedule requested"),$N37=""),"Add follow-up",IF(AND($N37&lt;&gt;"",$N37&lt;TODAY()),"Review overdue",""))))</f>
        <v/>
      </c>
      <c r="Q37" s="17" t="n"/>
    </row>
    <row r="38" ht="22" customHeight="1">
      <c r="A38" s="11" t="n"/>
      <c r="B38" s="12" t="n"/>
      <c r="C38" s="13" t="n"/>
      <c r="D38" s="14" t="n"/>
      <c r="E38" s="19">
        <f>IF(OR($B38="",$C38="",$D38=""),"",IFERROR($C38+$D38/1440,""))</f>
        <v/>
      </c>
      <c r="F38" s="11" t="n"/>
      <c r="G38" s="16" t="n"/>
      <c r="H38" s="11" t="n"/>
      <c r="I38" s="11" t="n"/>
      <c r="J38" s="17" t="n"/>
      <c r="K38" s="16" t="n"/>
      <c r="L38" s="16" t="n"/>
      <c r="M38" s="11" t="n"/>
      <c r="N38" s="12" t="n"/>
      <c r="O38" s="20">
        <f>IF($A38="","",IF(OR($B38="",$C38="",$D38="",$F38="",$G38=""),"Check required fields",IF($K38="","Check status",IF($K38="Canceled","Clear",IF($I38="","Check host",IF(OR($C38&lt;Assumptions!$B$6,$E38&gt;Assumptions!$B$7),"Check time",IF(COUNTIFS($B$5:$B$104,$B38,$I$5:$I$104,$I38,$C$5:$C$104,"&lt;"&amp;$E38,$E$5:$E$104,"&gt;"&amp;$C38,$K$5:$K$104,"&lt;&gt;Canceled")&gt;1,"Check host overlap",IF(COUNTIFS($B$5:$B$104,$B38,$F$5:$F$104,$F38,$G$5:$G$104,$G38,$C$5:$C$104,"&lt;"&amp;$E38,$E$5:$E$104,"&gt;"&amp;$C38,$K$5:$K$104,"&lt;&gt;Canceled")&gt;1,"Check unit overlap","Clear"))))))))</f>
        <v/>
      </c>
      <c r="P38" s="20">
        <f>IF($A38="","",IF(OR($K38="Canceled",$L38="No-show",$M38="No interest",$M38="Application started"),"",IF(AND($K38="Completed",OR($M38="Interested",$M38="Reschedule requested"),$N38=""),"Add follow-up",IF(AND($N38&lt;&gt;"",$N38&lt;TODAY()),"Review overdue",""))))</f>
        <v/>
      </c>
      <c r="Q38" s="17" t="n"/>
    </row>
    <row r="39" ht="22" customHeight="1">
      <c r="A39" s="11" t="n"/>
      <c r="B39" s="12" t="n"/>
      <c r="C39" s="13" t="n"/>
      <c r="D39" s="14" t="n"/>
      <c r="E39" s="15">
        <f>IF(OR($B39="",$C39="",$D39=""),"",IFERROR($C39+$D39/1440,""))</f>
        <v/>
      </c>
      <c r="F39" s="11" t="n"/>
      <c r="G39" s="16" t="n"/>
      <c r="H39" s="11" t="n"/>
      <c r="I39" s="11" t="n"/>
      <c r="J39" s="17" t="n"/>
      <c r="K39" s="16" t="n"/>
      <c r="L39" s="16" t="n"/>
      <c r="M39" s="11" t="n"/>
      <c r="N39" s="12" t="n"/>
      <c r="O39" s="18">
        <f>IF($A39="","",IF(OR($B39="",$C39="",$D39="",$F39="",$G39=""),"Check required fields",IF($K39="","Check status",IF($K39="Canceled","Clear",IF($I39="","Check host",IF(OR($C39&lt;Assumptions!$B$6,$E39&gt;Assumptions!$B$7),"Check time",IF(COUNTIFS($B$5:$B$104,$B39,$I$5:$I$104,$I39,$C$5:$C$104,"&lt;"&amp;$E39,$E$5:$E$104,"&gt;"&amp;$C39,$K$5:$K$104,"&lt;&gt;Canceled")&gt;1,"Check host overlap",IF(COUNTIFS($B$5:$B$104,$B39,$F$5:$F$104,$F39,$G$5:$G$104,$G39,$C$5:$C$104,"&lt;"&amp;$E39,$E$5:$E$104,"&gt;"&amp;$C39,$K$5:$K$104,"&lt;&gt;Canceled")&gt;1,"Check unit overlap","Clear"))))))))</f>
        <v/>
      </c>
      <c r="P39" s="18">
        <f>IF($A39="","",IF(OR($K39="Canceled",$L39="No-show",$M39="No interest",$M39="Application started"),"",IF(AND($K39="Completed",OR($M39="Interested",$M39="Reschedule requested"),$N39=""),"Add follow-up",IF(AND($N39&lt;&gt;"",$N39&lt;TODAY()),"Review overdue",""))))</f>
        <v/>
      </c>
      <c r="Q39" s="17" t="n"/>
    </row>
    <row r="40" ht="22" customHeight="1">
      <c r="A40" s="11" t="n"/>
      <c r="B40" s="12" t="n"/>
      <c r="C40" s="13" t="n"/>
      <c r="D40" s="14" t="n"/>
      <c r="E40" s="19">
        <f>IF(OR($B40="",$C40="",$D40=""),"",IFERROR($C40+$D40/1440,""))</f>
        <v/>
      </c>
      <c r="F40" s="11" t="n"/>
      <c r="G40" s="16" t="n"/>
      <c r="H40" s="11" t="n"/>
      <c r="I40" s="11" t="n"/>
      <c r="J40" s="17" t="n"/>
      <c r="K40" s="16" t="n"/>
      <c r="L40" s="16" t="n"/>
      <c r="M40" s="11" t="n"/>
      <c r="N40" s="12" t="n"/>
      <c r="O40" s="20">
        <f>IF($A40="","",IF(OR($B40="",$C40="",$D40="",$F40="",$G40=""),"Check required fields",IF($K40="","Check status",IF($K40="Canceled","Clear",IF($I40="","Check host",IF(OR($C40&lt;Assumptions!$B$6,$E40&gt;Assumptions!$B$7),"Check time",IF(COUNTIFS($B$5:$B$104,$B40,$I$5:$I$104,$I40,$C$5:$C$104,"&lt;"&amp;$E40,$E$5:$E$104,"&gt;"&amp;$C40,$K$5:$K$104,"&lt;&gt;Canceled")&gt;1,"Check host overlap",IF(COUNTIFS($B$5:$B$104,$B40,$F$5:$F$104,$F40,$G$5:$G$104,$G40,$C$5:$C$104,"&lt;"&amp;$E40,$E$5:$E$104,"&gt;"&amp;$C40,$K$5:$K$104,"&lt;&gt;Canceled")&gt;1,"Check unit overlap","Clear"))))))))</f>
        <v/>
      </c>
      <c r="P40" s="20">
        <f>IF($A40="","",IF(OR($K40="Canceled",$L40="No-show",$M40="No interest",$M40="Application started"),"",IF(AND($K40="Completed",OR($M40="Interested",$M40="Reschedule requested"),$N40=""),"Add follow-up",IF(AND($N40&lt;&gt;"",$N40&lt;TODAY()),"Review overdue",""))))</f>
        <v/>
      </c>
      <c r="Q40" s="17" t="n"/>
    </row>
    <row r="41" ht="22" customHeight="1">
      <c r="A41" s="11" t="n"/>
      <c r="B41" s="12" t="n"/>
      <c r="C41" s="13" t="n"/>
      <c r="D41" s="14" t="n"/>
      <c r="E41" s="15">
        <f>IF(OR($B41="",$C41="",$D41=""),"",IFERROR($C41+$D41/1440,""))</f>
        <v/>
      </c>
      <c r="F41" s="11" t="n"/>
      <c r="G41" s="16" t="n"/>
      <c r="H41" s="11" t="n"/>
      <c r="I41" s="11" t="n"/>
      <c r="J41" s="17" t="n"/>
      <c r="K41" s="16" t="n"/>
      <c r="L41" s="16" t="n"/>
      <c r="M41" s="11" t="n"/>
      <c r="N41" s="12" t="n"/>
      <c r="O41" s="18">
        <f>IF($A41="","",IF(OR($B41="",$C41="",$D41="",$F41="",$G41=""),"Check required fields",IF($K41="","Check status",IF($K41="Canceled","Clear",IF($I41="","Check host",IF(OR($C41&lt;Assumptions!$B$6,$E41&gt;Assumptions!$B$7),"Check time",IF(COUNTIFS($B$5:$B$104,$B41,$I$5:$I$104,$I41,$C$5:$C$104,"&lt;"&amp;$E41,$E$5:$E$104,"&gt;"&amp;$C41,$K$5:$K$104,"&lt;&gt;Canceled")&gt;1,"Check host overlap",IF(COUNTIFS($B$5:$B$104,$B41,$F$5:$F$104,$F41,$G$5:$G$104,$G41,$C$5:$C$104,"&lt;"&amp;$E41,$E$5:$E$104,"&gt;"&amp;$C41,$K$5:$K$104,"&lt;&gt;Canceled")&gt;1,"Check unit overlap","Clear"))))))))</f>
        <v/>
      </c>
      <c r="P41" s="18">
        <f>IF($A41="","",IF(OR($K41="Canceled",$L41="No-show",$M41="No interest",$M41="Application started"),"",IF(AND($K41="Completed",OR($M41="Interested",$M41="Reschedule requested"),$N41=""),"Add follow-up",IF(AND($N41&lt;&gt;"",$N41&lt;TODAY()),"Review overdue",""))))</f>
        <v/>
      </c>
      <c r="Q41" s="17" t="n"/>
    </row>
    <row r="42" ht="22" customHeight="1">
      <c r="A42" s="11" t="n"/>
      <c r="B42" s="12" t="n"/>
      <c r="C42" s="13" t="n"/>
      <c r="D42" s="14" t="n"/>
      <c r="E42" s="19">
        <f>IF(OR($B42="",$C42="",$D42=""),"",IFERROR($C42+$D42/1440,""))</f>
        <v/>
      </c>
      <c r="F42" s="11" t="n"/>
      <c r="G42" s="16" t="n"/>
      <c r="H42" s="11" t="n"/>
      <c r="I42" s="11" t="n"/>
      <c r="J42" s="17" t="n"/>
      <c r="K42" s="16" t="n"/>
      <c r="L42" s="16" t="n"/>
      <c r="M42" s="11" t="n"/>
      <c r="N42" s="12" t="n"/>
      <c r="O42" s="20">
        <f>IF($A42="","",IF(OR($B42="",$C42="",$D42="",$F42="",$G42=""),"Check required fields",IF($K42="","Check status",IF($K42="Canceled","Clear",IF($I42="","Check host",IF(OR($C42&lt;Assumptions!$B$6,$E42&gt;Assumptions!$B$7),"Check time",IF(COUNTIFS($B$5:$B$104,$B42,$I$5:$I$104,$I42,$C$5:$C$104,"&lt;"&amp;$E42,$E$5:$E$104,"&gt;"&amp;$C42,$K$5:$K$104,"&lt;&gt;Canceled")&gt;1,"Check host overlap",IF(COUNTIFS($B$5:$B$104,$B42,$F$5:$F$104,$F42,$G$5:$G$104,$G42,$C$5:$C$104,"&lt;"&amp;$E42,$E$5:$E$104,"&gt;"&amp;$C42,$K$5:$K$104,"&lt;&gt;Canceled")&gt;1,"Check unit overlap","Clear"))))))))</f>
        <v/>
      </c>
      <c r="P42" s="20">
        <f>IF($A42="","",IF(OR($K42="Canceled",$L42="No-show",$M42="No interest",$M42="Application started"),"",IF(AND($K42="Completed",OR($M42="Interested",$M42="Reschedule requested"),$N42=""),"Add follow-up",IF(AND($N42&lt;&gt;"",$N42&lt;TODAY()),"Review overdue",""))))</f>
        <v/>
      </c>
      <c r="Q42" s="17" t="n"/>
    </row>
    <row r="43" ht="22" customHeight="1">
      <c r="A43" s="11" t="n"/>
      <c r="B43" s="12" t="n"/>
      <c r="C43" s="13" t="n"/>
      <c r="D43" s="14" t="n"/>
      <c r="E43" s="15">
        <f>IF(OR($B43="",$C43="",$D43=""),"",IFERROR($C43+$D43/1440,""))</f>
        <v/>
      </c>
      <c r="F43" s="11" t="n"/>
      <c r="G43" s="16" t="n"/>
      <c r="H43" s="11" t="n"/>
      <c r="I43" s="11" t="n"/>
      <c r="J43" s="17" t="n"/>
      <c r="K43" s="16" t="n"/>
      <c r="L43" s="16" t="n"/>
      <c r="M43" s="11" t="n"/>
      <c r="N43" s="12" t="n"/>
      <c r="O43" s="18">
        <f>IF($A43="","",IF(OR($B43="",$C43="",$D43="",$F43="",$G43=""),"Check required fields",IF($K43="","Check status",IF($K43="Canceled","Clear",IF($I43="","Check host",IF(OR($C43&lt;Assumptions!$B$6,$E43&gt;Assumptions!$B$7),"Check time",IF(COUNTIFS($B$5:$B$104,$B43,$I$5:$I$104,$I43,$C$5:$C$104,"&lt;"&amp;$E43,$E$5:$E$104,"&gt;"&amp;$C43,$K$5:$K$104,"&lt;&gt;Canceled")&gt;1,"Check host overlap",IF(COUNTIFS($B$5:$B$104,$B43,$F$5:$F$104,$F43,$G$5:$G$104,$G43,$C$5:$C$104,"&lt;"&amp;$E43,$E$5:$E$104,"&gt;"&amp;$C43,$K$5:$K$104,"&lt;&gt;Canceled")&gt;1,"Check unit overlap","Clear"))))))))</f>
        <v/>
      </c>
      <c r="P43" s="18">
        <f>IF($A43="","",IF(OR($K43="Canceled",$L43="No-show",$M43="No interest",$M43="Application started"),"",IF(AND($K43="Completed",OR($M43="Interested",$M43="Reschedule requested"),$N43=""),"Add follow-up",IF(AND($N43&lt;&gt;"",$N43&lt;TODAY()),"Review overdue",""))))</f>
        <v/>
      </c>
      <c r="Q43" s="17" t="n"/>
    </row>
    <row r="44" ht="22" customHeight="1">
      <c r="A44" s="11" t="n"/>
      <c r="B44" s="12" t="n"/>
      <c r="C44" s="13" t="n"/>
      <c r="D44" s="14" t="n"/>
      <c r="E44" s="19">
        <f>IF(OR($B44="",$C44="",$D44=""),"",IFERROR($C44+$D44/1440,""))</f>
        <v/>
      </c>
      <c r="F44" s="11" t="n"/>
      <c r="G44" s="16" t="n"/>
      <c r="H44" s="11" t="n"/>
      <c r="I44" s="11" t="n"/>
      <c r="J44" s="17" t="n"/>
      <c r="K44" s="16" t="n"/>
      <c r="L44" s="16" t="n"/>
      <c r="M44" s="11" t="n"/>
      <c r="N44" s="12" t="n"/>
      <c r="O44" s="20">
        <f>IF($A44="","",IF(OR($B44="",$C44="",$D44="",$F44="",$G44=""),"Check required fields",IF($K44="","Check status",IF($K44="Canceled","Clear",IF($I44="","Check host",IF(OR($C44&lt;Assumptions!$B$6,$E44&gt;Assumptions!$B$7),"Check time",IF(COUNTIFS($B$5:$B$104,$B44,$I$5:$I$104,$I44,$C$5:$C$104,"&lt;"&amp;$E44,$E$5:$E$104,"&gt;"&amp;$C44,$K$5:$K$104,"&lt;&gt;Canceled")&gt;1,"Check host overlap",IF(COUNTIFS($B$5:$B$104,$B44,$F$5:$F$104,$F44,$G$5:$G$104,$G44,$C$5:$C$104,"&lt;"&amp;$E44,$E$5:$E$104,"&gt;"&amp;$C44,$K$5:$K$104,"&lt;&gt;Canceled")&gt;1,"Check unit overlap","Clear"))))))))</f>
        <v/>
      </c>
      <c r="P44" s="20">
        <f>IF($A44="","",IF(OR($K44="Canceled",$L44="No-show",$M44="No interest",$M44="Application started"),"",IF(AND($K44="Completed",OR($M44="Interested",$M44="Reschedule requested"),$N44=""),"Add follow-up",IF(AND($N44&lt;&gt;"",$N44&lt;TODAY()),"Review overdue",""))))</f>
        <v/>
      </c>
      <c r="Q44" s="17" t="n"/>
    </row>
    <row r="45" ht="22" customHeight="1">
      <c r="A45" s="11" t="n"/>
      <c r="B45" s="12" t="n"/>
      <c r="C45" s="13" t="n"/>
      <c r="D45" s="14" t="n"/>
      <c r="E45" s="15">
        <f>IF(OR($B45="",$C45="",$D45=""),"",IFERROR($C45+$D45/1440,""))</f>
        <v/>
      </c>
      <c r="F45" s="11" t="n"/>
      <c r="G45" s="16" t="n"/>
      <c r="H45" s="11" t="n"/>
      <c r="I45" s="11" t="n"/>
      <c r="J45" s="17" t="n"/>
      <c r="K45" s="16" t="n"/>
      <c r="L45" s="16" t="n"/>
      <c r="M45" s="11" t="n"/>
      <c r="N45" s="12" t="n"/>
      <c r="O45" s="18">
        <f>IF($A45="","",IF(OR($B45="",$C45="",$D45="",$F45="",$G45=""),"Check required fields",IF($K45="","Check status",IF($K45="Canceled","Clear",IF($I45="","Check host",IF(OR($C45&lt;Assumptions!$B$6,$E45&gt;Assumptions!$B$7),"Check time",IF(COUNTIFS($B$5:$B$104,$B45,$I$5:$I$104,$I45,$C$5:$C$104,"&lt;"&amp;$E45,$E$5:$E$104,"&gt;"&amp;$C45,$K$5:$K$104,"&lt;&gt;Canceled")&gt;1,"Check host overlap",IF(COUNTIFS($B$5:$B$104,$B45,$F$5:$F$104,$F45,$G$5:$G$104,$G45,$C$5:$C$104,"&lt;"&amp;$E45,$E$5:$E$104,"&gt;"&amp;$C45,$K$5:$K$104,"&lt;&gt;Canceled")&gt;1,"Check unit overlap","Clear"))))))))</f>
        <v/>
      </c>
      <c r="P45" s="18">
        <f>IF($A45="","",IF(OR($K45="Canceled",$L45="No-show",$M45="No interest",$M45="Application started"),"",IF(AND($K45="Completed",OR($M45="Interested",$M45="Reschedule requested"),$N45=""),"Add follow-up",IF(AND($N45&lt;&gt;"",$N45&lt;TODAY()),"Review overdue",""))))</f>
        <v/>
      </c>
      <c r="Q45" s="17" t="n"/>
    </row>
    <row r="46" ht="22" customHeight="1">
      <c r="A46" s="11" t="n"/>
      <c r="B46" s="12" t="n"/>
      <c r="C46" s="13" t="n"/>
      <c r="D46" s="14" t="n"/>
      <c r="E46" s="19">
        <f>IF(OR($B46="",$C46="",$D46=""),"",IFERROR($C46+$D46/1440,""))</f>
        <v/>
      </c>
      <c r="F46" s="11" t="n"/>
      <c r="G46" s="16" t="n"/>
      <c r="H46" s="11" t="n"/>
      <c r="I46" s="11" t="n"/>
      <c r="J46" s="17" t="n"/>
      <c r="K46" s="16" t="n"/>
      <c r="L46" s="16" t="n"/>
      <c r="M46" s="11" t="n"/>
      <c r="N46" s="12" t="n"/>
      <c r="O46" s="20">
        <f>IF($A46="","",IF(OR($B46="",$C46="",$D46="",$F46="",$G46=""),"Check required fields",IF($K46="","Check status",IF($K46="Canceled","Clear",IF($I46="","Check host",IF(OR($C46&lt;Assumptions!$B$6,$E46&gt;Assumptions!$B$7),"Check time",IF(COUNTIFS($B$5:$B$104,$B46,$I$5:$I$104,$I46,$C$5:$C$104,"&lt;"&amp;$E46,$E$5:$E$104,"&gt;"&amp;$C46,$K$5:$K$104,"&lt;&gt;Canceled")&gt;1,"Check host overlap",IF(COUNTIFS($B$5:$B$104,$B46,$F$5:$F$104,$F46,$G$5:$G$104,$G46,$C$5:$C$104,"&lt;"&amp;$E46,$E$5:$E$104,"&gt;"&amp;$C46,$K$5:$K$104,"&lt;&gt;Canceled")&gt;1,"Check unit overlap","Clear"))))))))</f>
        <v/>
      </c>
      <c r="P46" s="20">
        <f>IF($A46="","",IF(OR($K46="Canceled",$L46="No-show",$M46="No interest",$M46="Application started"),"",IF(AND($K46="Completed",OR($M46="Interested",$M46="Reschedule requested"),$N46=""),"Add follow-up",IF(AND($N46&lt;&gt;"",$N46&lt;TODAY()),"Review overdue",""))))</f>
        <v/>
      </c>
      <c r="Q46" s="17" t="n"/>
    </row>
    <row r="47" ht="22" customHeight="1">
      <c r="A47" s="11" t="n"/>
      <c r="B47" s="12" t="n"/>
      <c r="C47" s="13" t="n"/>
      <c r="D47" s="14" t="n"/>
      <c r="E47" s="15">
        <f>IF(OR($B47="",$C47="",$D47=""),"",IFERROR($C47+$D47/1440,""))</f>
        <v/>
      </c>
      <c r="F47" s="11" t="n"/>
      <c r="G47" s="16" t="n"/>
      <c r="H47" s="11" t="n"/>
      <c r="I47" s="11" t="n"/>
      <c r="J47" s="17" t="n"/>
      <c r="K47" s="16" t="n"/>
      <c r="L47" s="16" t="n"/>
      <c r="M47" s="11" t="n"/>
      <c r="N47" s="12" t="n"/>
      <c r="O47" s="18">
        <f>IF($A47="","",IF(OR($B47="",$C47="",$D47="",$F47="",$G47=""),"Check required fields",IF($K47="","Check status",IF($K47="Canceled","Clear",IF($I47="","Check host",IF(OR($C47&lt;Assumptions!$B$6,$E47&gt;Assumptions!$B$7),"Check time",IF(COUNTIFS($B$5:$B$104,$B47,$I$5:$I$104,$I47,$C$5:$C$104,"&lt;"&amp;$E47,$E$5:$E$104,"&gt;"&amp;$C47,$K$5:$K$104,"&lt;&gt;Canceled")&gt;1,"Check host overlap",IF(COUNTIFS($B$5:$B$104,$B47,$F$5:$F$104,$F47,$G$5:$G$104,$G47,$C$5:$C$104,"&lt;"&amp;$E47,$E$5:$E$104,"&gt;"&amp;$C47,$K$5:$K$104,"&lt;&gt;Canceled")&gt;1,"Check unit overlap","Clear"))))))))</f>
        <v/>
      </c>
      <c r="P47" s="18">
        <f>IF($A47="","",IF(OR($K47="Canceled",$L47="No-show",$M47="No interest",$M47="Application started"),"",IF(AND($K47="Completed",OR($M47="Interested",$M47="Reschedule requested"),$N47=""),"Add follow-up",IF(AND($N47&lt;&gt;"",$N47&lt;TODAY()),"Review overdue",""))))</f>
        <v/>
      </c>
      <c r="Q47" s="17" t="n"/>
    </row>
    <row r="48" ht="22" customHeight="1">
      <c r="A48" s="11" t="n"/>
      <c r="B48" s="12" t="n"/>
      <c r="C48" s="13" t="n"/>
      <c r="D48" s="14" t="n"/>
      <c r="E48" s="19">
        <f>IF(OR($B48="",$C48="",$D48=""),"",IFERROR($C48+$D48/1440,""))</f>
        <v/>
      </c>
      <c r="F48" s="11" t="n"/>
      <c r="G48" s="16" t="n"/>
      <c r="H48" s="11" t="n"/>
      <c r="I48" s="11" t="n"/>
      <c r="J48" s="17" t="n"/>
      <c r="K48" s="16" t="n"/>
      <c r="L48" s="16" t="n"/>
      <c r="M48" s="11" t="n"/>
      <c r="N48" s="12" t="n"/>
      <c r="O48" s="20">
        <f>IF($A48="","",IF(OR($B48="",$C48="",$D48="",$F48="",$G48=""),"Check required fields",IF($K48="","Check status",IF($K48="Canceled","Clear",IF($I48="","Check host",IF(OR($C48&lt;Assumptions!$B$6,$E48&gt;Assumptions!$B$7),"Check time",IF(COUNTIFS($B$5:$B$104,$B48,$I$5:$I$104,$I48,$C$5:$C$104,"&lt;"&amp;$E48,$E$5:$E$104,"&gt;"&amp;$C48,$K$5:$K$104,"&lt;&gt;Canceled")&gt;1,"Check host overlap",IF(COUNTIFS($B$5:$B$104,$B48,$F$5:$F$104,$F48,$G$5:$G$104,$G48,$C$5:$C$104,"&lt;"&amp;$E48,$E$5:$E$104,"&gt;"&amp;$C48,$K$5:$K$104,"&lt;&gt;Canceled")&gt;1,"Check unit overlap","Clear"))))))))</f>
        <v/>
      </c>
      <c r="P48" s="20">
        <f>IF($A48="","",IF(OR($K48="Canceled",$L48="No-show",$M48="No interest",$M48="Application started"),"",IF(AND($K48="Completed",OR($M48="Interested",$M48="Reschedule requested"),$N48=""),"Add follow-up",IF(AND($N48&lt;&gt;"",$N48&lt;TODAY()),"Review overdue",""))))</f>
        <v/>
      </c>
      <c r="Q48" s="17" t="n"/>
    </row>
    <row r="49" ht="22" customHeight="1">
      <c r="A49" s="11" t="n"/>
      <c r="B49" s="12" t="n"/>
      <c r="C49" s="13" t="n"/>
      <c r="D49" s="14" t="n"/>
      <c r="E49" s="15">
        <f>IF(OR($B49="",$C49="",$D49=""),"",IFERROR($C49+$D49/1440,""))</f>
        <v/>
      </c>
      <c r="F49" s="11" t="n"/>
      <c r="G49" s="16" t="n"/>
      <c r="H49" s="11" t="n"/>
      <c r="I49" s="11" t="n"/>
      <c r="J49" s="17" t="n"/>
      <c r="K49" s="16" t="n"/>
      <c r="L49" s="16" t="n"/>
      <c r="M49" s="11" t="n"/>
      <c r="N49" s="12" t="n"/>
      <c r="O49" s="18">
        <f>IF($A49="","",IF(OR($B49="",$C49="",$D49="",$F49="",$G49=""),"Check required fields",IF($K49="","Check status",IF($K49="Canceled","Clear",IF($I49="","Check host",IF(OR($C49&lt;Assumptions!$B$6,$E49&gt;Assumptions!$B$7),"Check time",IF(COUNTIFS($B$5:$B$104,$B49,$I$5:$I$104,$I49,$C$5:$C$104,"&lt;"&amp;$E49,$E$5:$E$104,"&gt;"&amp;$C49,$K$5:$K$104,"&lt;&gt;Canceled")&gt;1,"Check host overlap",IF(COUNTIFS($B$5:$B$104,$B49,$F$5:$F$104,$F49,$G$5:$G$104,$G49,$C$5:$C$104,"&lt;"&amp;$E49,$E$5:$E$104,"&gt;"&amp;$C49,$K$5:$K$104,"&lt;&gt;Canceled")&gt;1,"Check unit overlap","Clear"))))))))</f>
        <v/>
      </c>
      <c r="P49" s="18">
        <f>IF($A49="","",IF(OR($K49="Canceled",$L49="No-show",$M49="No interest",$M49="Application started"),"",IF(AND($K49="Completed",OR($M49="Interested",$M49="Reschedule requested"),$N49=""),"Add follow-up",IF(AND($N49&lt;&gt;"",$N49&lt;TODAY()),"Review overdue",""))))</f>
        <v/>
      </c>
      <c r="Q49" s="17" t="n"/>
    </row>
    <row r="50" ht="22" customHeight="1">
      <c r="A50" s="11" t="n"/>
      <c r="B50" s="12" t="n"/>
      <c r="C50" s="13" t="n"/>
      <c r="D50" s="14" t="n"/>
      <c r="E50" s="19">
        <f>IF(OR($B50="",$C50="",$D50=""),"",IFERROR($C50+$D50/1440,""))</f>
        <v/>
      </c>
      <c r="F50" s="11" t="n"/>
      <c r="G50" s="16" t="n"/>
      <c r="H50" s="11" t="n"/>
      <c r="I50" s="11" t="n"/>
      <c r="J50" s="17" t="n"/>
      <c r="K50" s="16" t="n"/>
      <c r="L50" s="16" t="n"/>
      <c r="M50" s="11" t="n"/>
      <c r="N50" s="12" t="n"/>
      <c r="O50" s="20">
        <f>IF($A50="","",IF(OR($B50="",$C50="",$D50="",$F50="",$G50=""),"Check required fields",IF($K50="","Check status",IF($K50="Canceled","Clear",IF($I50="","Check host",IF(OR($C50&lt;Assumptions!$B$6,$E50&gt;Assumptions!$B$7),"Check time",IF(COUNTIFS($B$5:$B$104,$B50,$I$5:$I$104,$I50,$C$5:$C$104,"&lt;"&amp;$E50,$E$5:$E$104,"&gt;"&amp;$C50,$K$5:$K$104,"&lt;&gt;Canceled")&gt;1,"Check host overlap",IF(COUNTIFS($B$5:$B$104,$B50,$F$5:$F$104,$F50,$G$5:$G$104,$G50,$C$5:$C$104,"&lt;"&amp;$E50,$E$5:$E$104,"&gt;"&amp;$C50,$K$5:$K$104,"&lt;&gt;Canceled")&gt;1,"Check unit overlap","Clear"))))))))</f>
        <v/>
      </c>
      <c r="P50" s="20">
        <f>IF($A50="","",IF(OR($K50="Canceled",$L50="No-show",$M50="No interest",$M50="Application started"),"",IF(AND($K50="Completed",OR($M50="Interested",$M50="Reschedule requested"),$N50=""),"Add follow-up",IF(AND($N50&lt;&gt;"",$N50&lt;TODAY()),"Review overdue",""))))</f>
        <v/>
      </c>
      <c r="Q50" s="17" t="n"/>
    </row>
    <row r="51" ht="22" customHeight="1">
      <c r="A51" s="11" t="n"/>
      <c r="B51" s="12" t="n"/>
      <c r="C51" s="13" t="n"/>
      <c r="D51" s="14" t="n"/>
      <c r="E51" s="15">
        <f>IF(OR($B51="",$C51="",$D51=""),"",IFERROR($C51+$D51/1440,""))</f>
        <v/>
      </c>
      <c r="F51" s="11" t="n"/>
      <c r="G51" s="16" t="n"/>
      <c r="H51" s="11" t="n"/>
      <c r="I51" s="11" t="n"/>
      <c r="J51" s="17" t="n"/>
      <c r="K51" s="16" t="n"/>
      <c r="L51" s="16" t="n"/>
      <c r="M51" s="11" t="n"/>
      <c r="N51" s="12" t="n"/>
      <c r="O51" s="18">
        <f>IF($A51="","",IF(OR($B51="",$C51="",$D51="",$F51="",$G51=""),"Check required fields",IF($K51="","Check status",IF($K51="Canceled","Clear",IF($I51="","Check host",IF(OR($C51&lt;Assumptions!$B$6,$E51&gt;Assumptions!$B$7),"Check time",IF(COUNTIFS($B$5:$B$104,$B51,$I$5:$I$104,$I51,$C$5:$C$104,"&lt;"&amp;$E51,$E$5:$E$104,"&gt;"&amp;$C51,$K$5:$K$104,"&lt;&gt;Canceled")&gt;1,"Check host overlap",IF(COUNTIFS($B$5:$B$104,$B51,$F$5:$F$104,$F51,$G$5:$G$104,$G51,$C$5:$C$104,"&lt;"&amp;$E51,$E$5:$E$104,"&gt;"&amp;$C51,$K$5:$K$104,"&lt;&gt;Canceled")&gt;1,"Check unit overlap","Clear"))))))))</f>
        <v/>
      </c>
      <c r="P51" s="18">
        <f>IF($A51="","",IF(OR($K51="Canceled",$L51="No-show",$M51="No interest",$M51="Application started"),"",IF(AND($K51="Completed",OR($M51="Interested",$M51="Reschedule requested"),$N51=""),"Add follow-up",IF(AND($N51&lt;&gt;"",$N51&lt;TODAY()),"Review overdue",""))))</f>
        <v/>
      </c>
      <c r="Q51" s="17" t="n"/>
    </row>
    <row r="52" ht="22" customHeight="1">
      <c r="A52" s="11" t="n"/>
      <c r="B52" s="12" t="n"/>
      <c r="C52" s="13" t="n"/>
      <c r="D52" s="14" t="n"/>
      <c r="E52" s="19">
        <f>IF(OR($B52="",$C52="",$D52=""),"",IFERROR($C52+$D52/1440,""))</f>
        <v/>
      </c>
      <c r="F52" s="11" t="n"/>
      <c r="G52" s="16" t="n"/>
      <c r="H52" s="11" t="n"/>
      <c r="I52" s="11" t="n"/>
      <c r="J52" s="17" t="n"/>
      <c r="K52" s="16" t="n"/>
      <c r="L52" s="16" t="n"/>
      <c r="M52" s="11" t="n"/>
      <c r="N52" s="12" t="n"/>
      <c r="O52" s="20">
        <f>IF($A52="","",IF(OR($B52="",$C52="",$D52="",$F52="",$G52=""),"Check required fields",IF($K52="","Check status",IF($K52="Canceled","Clear",IF($I52="","Check host",IF(OR($C52&lt;Assumptions!$B$6,$E52&gt;Assumptions!$B$7),"Check time",IF(COUNTIFS($B$5:$B$104,$B52,$I$5:$I$104,$I52,$C$5:$C$104,"&lt;"&amp;$E52,$E$5:$E$104,"&gt;"&amp;$C52,$K$5:$K$104,"&lt;&gt;Canceled")&gt;1,"Check host overlap",IF(COUNTIFS($B$5:$B$104,$B52,$F$5:$F$104,$F52,$G$5:$G$104,$G52,$C$5:$C$104,"&lt;"&amp;$E52,$E$5:$E$104,"&gt;"&amp;$C52,$K$5:$K$104,"&lt;&gt;Canceled")&gt;1,"Check unit overlap","Clear"))))))))</f>
        <v/>
      </c>
      <c r="P52" s="20">
        <f>IF($A52="","",IF(OR($K52="Canceled",$L52="No-show",$M52="No interest",$M52="Application started"),"",IF(AND($K52="Completed",OR($M52="Interested",$M52="Reschedule requested"),$N52=""),"Add follow-up",IF(AND($N52&lt;&gt;"",$N52&lt;TODAY()),"Review overdue",""))))</f>
        <v/>
      </c>
      <c r="Q52" s="17" t="n"/>
    </row>
    <row r="53" ht="22" customHeight="1">
      <c r="A53" s="11" t="n"/>
      <c r="B53" s="12" t="n"/>
      <c r="C53" s="13" t="n"/>
      <c r="D53" s="14" t="n"/>
      <c r="E53" s="15">
        <f>IF(OR($B53="",$C53="",$D53=""),"",IFERROR($C53+$D53/1440,""))</f>
        <v/>
      </c>
      <c r="F53" s="11" t="n"/>
      <c r="G53" s="16" t="n"/>
      <c r="H53" s="11" t="n"/>
      <c r="I53" s="11" t="n"/>
      <c r="J53" s="17" t="n"/>
      <c r="K53" s="16" t="n"/>
      <c r="L53" s="16" t="n"/>
      <c r="M53" s="11" t="n"/>
      <c r="N53" s="12" t="n"/>
      <c r="O53" s="18">
        <f>IF($A53="","",IF(OR($B53="",$C53="",$D53="",$F53="",$G53=""),"Check required fields",IF($K53="","Check status",IF($K53="Canceled","Clear",IF($I53="","Check host",IF(OR($C53&lt;Assumptions!$B$6,$E53&gt;Assumptions!$B$7),"Check time",IF(COUNTIFS($B$5:$B$104,$B53,$I$5:$I$104,$I53,$C$5:$C$104,"&lt;"&amp;$E53,$E$5:$E$104,"&gt;"&amp;$C53,$K$5:$K$104,"&lt;&gt;Canceled")&gt;1,"Check host overlap",IF(COUNTIFS($B$5:$B$104,$B53,$F$5:$F$104,$F53,$G$5:$G$104,$G53,$C$5:$C$104,"&lt;"&amp;$E53,$E$5:$E$104,"&gt;"&amp;$C53,$K$5:$K$104,"&lt;&gt;Canceled")&gt;1,"Check unit overlap","Clear"))))))))</f>
        <v/>
      </c>
      <c r="P53" s="18">
        <f>IF($A53="","",IF(OR($K53="Canceled",$L53="No-show",$M53="No interest",$M53="Application started"),"",IF(AND($K53="Completed",OR($M53="Interested",$M53="Reschedule requested"),$N53=""),"Add follow-up",IF(AND($N53&lt;&gt;"",$N53&lt;TODAY()),"Review overdue",""))))</f>
        <v/>
      </c>
      <c r="Q53" s="17" t="n"/>
    </row>
    <row r="54" ht="22" customHeight="1">
      <c r="A54" s="11" t="n"/>
      <c r="B54" s="12" t="n"/>
      <c r="C54" s="13" t="n"/>
      <c r="D54" s="14" t="n"/>
      <c r="E54" s="19">
        <f>IF(OR($B54="",$C54="",$D54=""),"",IFERROR($C54+$D54/1440,""))</f>
        <v/>
      </c>
      <c r="F54" s="11" t="n"/>
      <c r="G54" s="16" t="n"/>
      <c r="H54" s="11" t="n"/>
      <c r="I54" s="11" t="n"/>
      <c r="J54" s="17" t="n"/>
      <c r="K54" s="16" t="n"/>
      <c r="L54" s="16" t="n"/>
      <c r="M54" s="11" t="n"/>
      <c r="N54" s="12" t="n"/>
      <c r="O54" s="20">
        <f>IF($A54="","",IF(OR($B54="",$C54="",$D54="",$F54="",$G54=""),"Check required fields",IF($K54="","Check status",IF($K54="Canceled","Clear",IF($I54="","Check host",IF(OR($C54&lt;Assumptions!$B$6,$E54&gt;Assumptions!$B$7),"Check time",IF(COUNTIFS($B$5:$B$104,$B54,$I$5:$I$104,$I54,$C$5:$C$104,"&lt;"&amp;$E54,$E$5:$E$104,"&gt;"&amp;$C54,$K$5:$K$104,"&lt;&gt;Canceled")&gt;1,"Check host overlap",IF(COUNTIFS($B$5:$B$104,$B54,$F$5:$F$104,$F54,$G$5:$G$104,$G54,$C$5:$C$104,"&lt;"&amp;$E54,$E$5:$E$104,"&gt;"&amp;$C54,$K$5:$K$104,"&lt;&gt;Canceled")&gt;1,"Check unit overlap","Clear"))))))))</f>
        <v/>
      </c>
      <c r="P54" s="20">
        <f>IF($A54="","",IF(OR($K54="Canceled",$L54="No-show",$M54="No interest",$M54="Application started"),"",IF(AND($K54="Completed",OR($M54="Interested",$M54="Reschedule requested"),$N54=""),"Add follow-up",IF(AND($N54&lt;&gt;"",$N54&lt;TODAY()),"Review overdue",""))))</f>
        <v/>
      </c>
      <c r="Q54" s="17" t="n"/>
    </row>
    <row r="55" ht="22" customHeight="1">
      <c r="A55" s="11" t="n"/>
      <c r="B55" s="12" t="n"/>
      <c r="C55" s="13" t="n"/>
      <c r="D55" s="14" t="n"/>
      <c r="E55" s="15">
        <f>IF(OR($B55="",$C55="",$D55=""),"",IFERROR($C55+$D55/1440,""))</f>
        <v/>
      </c>
      <c r="F55" s="11" t="n"/>
      <c r="G55" s="16" t="n"/>
      <c r="H55" s="11" t="n"/>
      <c r="I55" s="11" t="n"/>
      <c r="J55" s="17" t="n"/>
      <c r="K55" s="16" t="n"/>
      <c r="L55" s="16" t="n"/>
      <c r="M55" s="11" t="n"/>
      <c r="N55" s="12" t="n"/>
      <c r="O55" s="18">
        <f>IF($A55="","",IF(OR($B55="",$C55="",$D55="",$F55="",$G55=""),"Check required fields",IF($K55="","Check status",IF($K55="Canceled","Clear",IF($I55="","Check host",IF(OR($C55&lt;Assumptions!$B$6,$E55&gt;Assumptions!$B$7),"Check time",IF(COUNTIFS($B$5:$B$104,$B55,$I$5:$I$104,$I55,$C$5:$C$104,"&lt;"&amp;$E55,$E$5:$E$104,"&gt;"&amp;$C55,$K$5:$K$104,"&lt;&gt;Canceled")&gt;1,"Check host overlap",IF(COUNTIFS($B$5:$B$104,$B55,$F$5:$F$104,$F55,$G$5:$G$104,$G55,$C$5:$C$104,"&lt;"&amp;$E55,$E$5:$E$104,"&gt;"&amp;$C55,$K$5:$K$104,"&lt;&gt;Canceled")&gt;1,"Check unit overlap","Clear"))))))))</f>
        <v/>
      </c>
      <c r="P55" s="18">
        <f>IF($A55="","",IF(OR($K55="Canceled",$L55="No-show",$M55="No interest",$M55="Application started"),"",IF(AND($K55="Completed",OR($M55="Interested",$M55="Reschedule requested"),$N55=""),"Add follow-up",IF(AND($N55&lt;&gt;"",$N55&lt;TODAY()),"Review overdue",""))))</f>
        <v/>
      </c>
      <c r="Q55" s="17" t="n"/>
    </row>
    <row r="56" ht="22" customHeight="1">
      <c r="A56" s="11" t="n"/>
      <c r="B56" s="12" t="n"/>
      <c r="C56" s="13" t="n"/>
      <c r="D56" s="14" t="n"/>
      <c r="E56" s="19">
        <f>IF(OR($B56="",$C56="",$D56=""),"",IFERROR($C56+$D56/1440,""))</f>
        <v/>
      </c>
      <c r="F56" s="11" t="n"/>
      <c r="G56" s="16" t="n"/>
      <c r="H56" s="11" t="n"/>
      <c r="I56" s="11" t="n"/>
      <c r="J56" s="17" t="n"/>
      <c r="K56" s="16" t="n"/>
      <c r="L56" s="16" t="n"/>
      <c r="M56" s="11" t="n"/>
      <c r="N56" s="12" t="n"/>
      <c r="O56" s="20">
        <f>IF($A56="","",IF(OR($B56="",$C56="",$D56="",$F56="",$G56=""),"Check required fields",IF($K56="","Check status",IF($K56="Canceled","Clear",IF($I56="","Check host",IF(OR($C56&lt;Assumptions!$B$6,$E56&gt;Assumptions!$B$7),"Check time",IF(COUNTIFS($B$5:$B$104,$B56,$I$5:$I$104,$I56,$C$5:$C$104,"&lt;"&amp;$E56,$E$5:$E$104,"&gt;"&amp;$C56,$K$5:$K$104,"&lt;&gt;Canceled")&gt;1,"Check host overlap",IF(COUNTIFS($B$5:$B$104,$B56,$F$5:$F$104,$F56,$G$5:$G$104,$G56,$C$5:$C$104,"&lt;"&amp;$E56,$E$5:$E$104,"&gt;"&amp;$C56,$K$5:$K$104,"&lt;&gt;Canceled")&gt;1,"Check unit overlap","Clear"))))))))</f>
        <v/>
      </c>
      <c r="P56" s="20">
        <f>IF($A56="","",IF(OR($K56="Canceled",$L56="No-show",$M56="No interest",$M56="Application started"),"",IF(AND($K56="Completed",OR($M56="Interested",$M56="Reschedule requested"),$N56=""),"Add follow-up",IF(AND($N56&lt;&gt;"",$N56&lt;TODAY()),"Review overdue",""))))</f>
        <v/>
      </c>
      <c r="Q56" s="17" t="n"/>
    </row>
    <row r="57" ht="22" customHeight="1">
      <c r="A57" s="11" t="n"/>
      <c r="B57" s="12" t="n"/>
      <c r="C57" s="13" t="n"/>
      <c r="D57" s="14" t="n"/>
      <c r="E57" s="15">
        <f>IF(OR($B57="",$C57="",$D57=""),"",IFERROR($C57+$D57/1440,""))</f>
        <v/>
      </c>
      <c r="F57" s="11" t="n"/>
      <c r="G57" s="16" t="n"/>
      <c r="H57" s="11" t="n"/>
      <c r="I57" s="11" t="n"/>
      <c r="J57" s="17" t="n"/>
      <c r="K57" s="16" t="n"/>
      <c r="L57" s="16" t="n"/>
      <c r="M57" s="11" t="n"/>
      <c r="N57" s="12" t="n"/>
      <c r="O57" s="18">
        <f>IF($A57="","",IF(OR($B57="",$C57="",$D57="",$F57="",$G57=""),"Check required fields",IF($K57="","Check status",IF($K57="Canceled","Clear",IF($I57="","Check host",IF(OR($C57&lt;Assumptions!$B$6,$E57&gt;Assumptions!$B$7),"Check time",IF(COUNTIFS($B$5:$B$104,$B57,$I$5:$I$104,$I57,$C$5:$C$104,"&lt;"&amp;$E57,$E$5:$E$104,"&gt;"&amp;$C57,$K$5:$K$104,"&lt;&gt;Canceled")&gt;1,"Check host overlap",IF(COUNTIFS($B$5:$B$104,$B57,$F$5:$F$104,$F57,$G$5:$G$104,$G57,$C$5:$C$104,"&lt;"&amp;$E57,$E$5:$E$104,"&gt;"&amp;$C57,$K$5:$K$104,"&lt;&gt;Canceled")&gt;1,"Check unit overlap","Clear"))))))))</f>
        <v/>
      </c>
      <c r="P57" s="18">
        <f>IF($A57="","",IF(OR($K57="Canceled",$L57="No-show",$M57="No interest",$M57="Application started"),"",IF(AND($K57="Completed",OR($M57="Interested",$M57="Reschedule requested"),$N57=""),"Add follow-up",IF(AND($N57&lt;&gt;"",$N57&lt;TODAY()),"Review overdue",""))))</f>
        <v/>
      </c>
      <c r="Q57" s="17" t="n"/>
    </row>
    <row r="58" ht="22" customHeight="1">
      <c r="A58" s="11" t="n"/>
      <c r="B58" s="12" t="n"/>
      <c r="C58" s="13" t="n"/>
      <c r="D58" s="14" t="n"/>
      <c r="E58" s="19">
        <f>IF(OR($B58="",$C58="",$D58=""),"",IFERROR($C58+$D58/1440,""))</f>
        <v/>
      </c>
      <c r="F58" s="11" t="n"/>
      <c r="G58" s="16" t="n"/>
      <c r="H58" s="11" t="n"/>
      <c r="I58" s="11" t="n"/>
      <c r="J58" s="17" t="n"/>
      <c r="K58" s="16" t="n"/>
      <c r="L58" s="16" t="n"/>
      <c r="M58" s="11" t="n"/>
      <c r="N58" s="12" t="n"/>
      <c r="O58" s="20">
        <f>IF($A58="","",IF(OR($B58="",$C58="",$D58="",$F58="",$G58=""),"Check required fields",IF($K58="","Check status",IF($K58="Canceled","Clear",IF($I58="","Check host",IF(OR($C58&lt;Assumptions!$B$6,$E58&gt;Assumptions!$B$7),"Check time",IF(COUNTIFS($B$5:$B$104,$B58,$I$5:$I$104,$I58,$C$5:$C$104,"&lt;"&amp;$E58,$E$5:$E$104,"&gt;"&amp;$C58,$K$5:$K$104,"&lt;&gt;Canceled")&gt;1,"Check host overlap",IF(COUNTIFS($B$5:$B$104,$B58,$F$5:$F$104,$F58,$G$5:$G$104,$G58,$C$5:$C$104,"&lt;"&amp;$E58,$E$5:$E$104,"&gt;"&amp;$C58,$K$5:$K$104,"&lt;&gt;Canceled")&gt;1,"Check unit overlap","Clear"))))))))</f>
        <v/>
      </c>
      <c r="P58" s="20">
        <f>IF($A58="","",IF(OR($K58="Canceled",$L58="No-show",$M58="No interest",$M58="Application started"),"",IF(AND($K58="Completed",OR($M58="Interested",$M58="Reschedule requested"),$N58=""),"Add follow-up",IF(AND($N58&lt;&gt;"",$N58&lt;TODAY()),"Review overdue",""))))</f>
        <v/>
      </c>
      <c r="Q58" s="17" t="n"/>
    </row>
    <row r="59" ht="22" customHeight="1">
      <c r="A59" s="11" t="n"/>
      <c r="B59" s="12" t="n"/>
      <c r="C59" s="13" t="n"/>
      <c r="D59" s="14" t="n"/>
      <c r="E59" s="15">
        <f>IF(OR($B59="",$C59="",$D59=""),"",IFERROR($C59+$D59/1440,""))</f>
        <v/>
      </c>
      <c r="F59" s="11" t="n"/>
      <c r="G59" s="16" t="n"/>
      <c r="H59" s="11" t="n"/>
      <c r="I59" s="11" t="n"/>
      <c r="J59" s="17" t="n"/>
      <c r="K59" s="16" t="n"/>
      <c r="L59" s="16" t="n"/>
      <c r="M59" s="11" t="n"/>
      <c r="N59" s="12" t="n"/>
      <c r="O59" s="18">
        <f>IF($A59="","",IF(OR($B59="",$C59="",$D59="",$F59="",$G59=""),"Check required fields",IF($K59="","Check status",IF($K59="Canceled","Clear",IF($I59="","Check host",IF(OR($C59&lt;Assumptions!$B$6,$E59&gt;Assumptions!$B$7),"Check time",IF(COUNTIFS($B$5:$B$104,$B59,$I$5:$I$104,$I59,$C$5:$C$104,"&lt;"&amp;$E59,$E$5:$E$104,"&gt;"&amp;$C59,$K$5:$K$104,"&lt;&gt;Canceled")&gt;1,"Check host overlap",IF(COUNTIFS($B$5:$B$104,$B59,$F$5:$F$104,$F59,$G$5:$G$104,$G59,$C$5:$C$104,"&lt;"&amp;$E59,$E$5:$E$104,"&gt;"&amp;$C59,$K$5:$K$104,"&lt;&gt;Canceled")&gt;1,"Check unit overlap","Clear"))))))))</f>
        <v/>
      </c>
      <c r="P59" s="18">
        <f>IF($A59="","",IF(OR($K59="Canceled",$L59="No-show",$M59="No interest",$M59="Application started"),"",IF(AND($K59="Completed",OR($M59="Interested",$M59="Reschedule requested"),$N59=""),"Add follow-up",IF(AND($N59&lt;&gt;"",$N59&lt;TODAY()),"Review overdue",""))))</f>
        <v/>
      </c>
      <c r="Q59" s="17" t="n"/>
    </row>
    <row r="60" ht="22" customHeight="1">
      <c r="A60" s="11" t="n"/>
      <c r="B60" s="12" t="n"/>
      <c r="C60" s="13" t="n"/>
      <c r="D60" s="14" t="n"/>
      <c r="E60" s="19">
        <f>IF(OR($B60="",$C60="",$D60=""),"",IFERROR($C60+$D60/1440,""))</f>
        <v/>
      </c>
      <c r="F60" s="11" t="n"/>
      <c r="G60" s="16" t="n"/>
      <c r="H60" s="11" t="n"/>
      <c r="I60" s="11" t="n"/>
      <c r="J60" s="17" t="n"/>
      <c r="K60" s="16" t="n"/>
      <c r="L60" s="16" t="n"/>
      <c r="M60" s="11" t="n"/>
      <c r="N60" s="12" t="n"/>
      <c r="O60" s="20">
        <f>IF($A60="","",IF(OR($B60="",$C60="",$D60="",$F60="",$G60=""),"Check required fields",IF($K60="","Check status",IF($K60="Canceled","Clear",IF($I60="","Check host",IF(OR($C60&lt;Assumptions!$B$6,$E60&gt;Assumptions!$B$7),"Check time",IF(COUNTIFS($B$5:$B$104,$B60,$I$5:$I$104,$I60,$C$5:$C$104,"&lt;"&amp;$E60,$E$5:$E$104,"&gt;"&amp;$C60,$K$5:$K$104,"&lt;&gt;Canceled")&gt;1,"Check host overlap",IF(COUNTIFS($B$5:$B$104,$B60,$F$5:$F$104,$F60,$G$5:$G$104,$G60,$C$5:$C$104,"&lt;"&amp;$E60,$E$5:$E$104,"&gt;"&amp;$C60,$K$5:$K$104,"&lt;&gt;Canceled")&gt;1,"Check unit overlap","Clear"))))))))</f>
        <v/>
      </c>
      <c r="P60" s="20">
        <f>IF($A60="","",IF(OR($K60="Canceled",$L60="No-show",$M60="No interest",$M60="Application started"),"",IF(AND($K60="Completed",OR($M60="Interested",$M60="Reschedule requested"),$N60=""),"Add follow-up",IF(AND($N60&lt;&gt;"",$N60&lt;TODAY()),"Review overdue",""))))</f>
        <v/>
      </c>
      <c r="Q60" s="17" t="n"/>
    </row>
    <row r="61" ht="22" customHeight="1">
      <c r="A61" s="11" t="n"/>
      <c r="B61" s="12" t="n"/>
      <c r="C61" s="13" t="n"/>
      <c r="D61" s="14" t="n"/>
      <c r="E61" s="15">
        <f>IF(OR($B61="",$C61="",$D61=""),"",IFERROR($C61+$D61/1440,""))</f>
        <v/>
      </c>
      <c r="F61" s="11" t="n"/>
      <c r="G61" s="16" t="n"/>
      <c r="H61" s="11" t="n"/>
      <c r="I61" s="11" t="n"/>
      <c r="J61" s="17" t="n"/>
      <c r="K61" s="16" t="n"/>
      <c r="L61" s="16" t="n"/>
      <c r="M61" s="11" t="n"/>
      <c r="N61" s="12" t="n"/>
      <c r="O61" s="18">
        <f>IF($A61="","",IF(OR($B61="",$C61="",$D61="",$F61="",$G61=""),"Check required fields",IF($K61="","Check status",IF($K61="Canceled","Clear",IF($I61="","Check host",IF(OR($C61&lt;Assumptions!$B$6,$E61&gt;Assumptions!$B$7),"Check time",IF(COUNTIFS($B$5:$B$104,$B61,$I$5:$I$104,$I61,$C$5:$C$104,"&lt;"&amp;$E61,$E$5:$E$104,"&gt;"&amp;$C61,$K$5:$K$104,"&lt;&gt;Canceled")&gt;1,"Check host overlap",IF(COUNTIFS($B$5:$B$104,$B61,$F$5:$F$104,$F61,$G$5:$G$104,$G61,$C$5:$C$104,"&lt;"&amp;$E61,$E$5:$E$104,"&gt;"&amp;$C61,$K$5:$K$104,"&lt;&gt;Canceled")&gt;1,"Check unit overlap","Clear"))))))))</f>
        <v/>
      </c>
      <c r="P61" s="18">
        <f>IF($A61="","",IF(OR($K61="Canceled",$L61="No-show",$M61="No interest",$M61="Application started"),"",IF(AND($K61="Completed",OR($M61="Interested",$M61="Reschedule requested"),$N61=""),"Add follow-up",IF(AND($N61&lt;&gt;"",$N61&lt;TODAY()),"Review overdue",""))))</f>
        <v/>
      </c>
      <c r="Q61" s="17" t="n"/>
    </row>
    <row r="62" ht="22" customHeight="1">
      <c r="A62" s="11" t="n"/>
      <c r="B62" s="12" t="n"/>
      <c r="C62" s="13" t="n"/>
      <c r="D62" s="14" t="n"/>
      <c r="E62" s="19">
        <f>IF(OR($B62="",$C62="",$D62=""),"",IFERROR($C62+$D62/1440,""))</f>
        <v/>
      </c>
      <c r="F62" s="11" t="n"/>
      <c r="G62" s="16" t="n"/>
      <c r="H62" s="11" t="n"/>
      <c r="I62" s="11" t="n"/>
      <c r="J62" s="17" t="n"/>
      <c r="K62" s="16" t="n"/>
      <c r="L62" s="16" t="n"/>
      <c r="M62" s="11" t="n"/>
      <c r="N62" s="12" t="n"/>
      <c r="O62" s="20">
        <f>IF($A62="","",IF(OR($B62="",$C62="",$D62="",$F62="",$G62=""),"Check required fields",IF($K62="","Check status",IF($K62="Canceled","Clear",IF($I62="","Check host",IF(OR($C62&lt;Assumptions!$B$6,$E62&gt;Assumptions!$B$7),"Check time",IF(COUNTIFS($B$5:$B$104,$B62,$I$5:$I$104,$I62,$C$5:$C$104,"&lt;"&amp;$E62,$E$5:$E$104,"&gt;"&amp;$C62,$K$5:$K$104,"&lt;&gt;Canceled")&gt;1,"Check host overlap",IF(COUNTIFS($B$5:$B$104,$B62,$F$5:$F$104,$F62,$G$5:$G$104,$G62,$C$5:$C$104,"&lt;"&amp;$E62,$E$5:$E$104,"&gt;"&amp;$C62,$K$5:$K$104,"&lt;&gt;Canceled")&gt;1,"Check unit overlap","Clear"))))))))</f>
        <v/>
      </c>
      <c r="P62" s="20">
        <f>IF($A62="","",IF(OR($K62="Canceled",$L62="No-show",$M62="No interest",$M62="Application started"),"",IF(AND($K62="Completed",OR($M62="Interested",$M62="Reschedule requested"),$N62=""),"Add follow-up",IF(AND($N62&lt;&gt;"",$N62&lt;TODAY()),"Review overdue",""))))</f>
        <v/>
      </c>
      <c r="Q62" s="17" t="n"/>
    </row>
    <row r="63" ht="22" customHeight="1">
      <c r="A63" s="11" t="n"/>
      <c r="B63" s="12" t="n"/>
      <c r="C63" s="13" t="n"/>
      <c r="D63" s="14" t="n"/>
      <c r="E63" s="15">
        <f>IF(OR($B63="",$C63="",$D63=""),"",IFERROR($C63+$D63/1440,""))</f>
        <v/>
      </c>
      <c r="F63" s="11" t="n"/>
      <c r="G63" s="16" t="n"/>
      <c r="H63" s="11" t="n"/>
      <c r="I63" s="11" t="n"/>
      <c r="J63" s="17" t="n"/>
      <c r="K63" s="16" t="n"/>
      <c r="L63" s="16" t="n"/>
      <c r="M63" s="11" t="n"/>
      <c r="N63" s="12" t="n"/>
      <c r="O63" s="18">
        <f>IF($A63="","",IF(OR($B63="",$C63="",$D63="",$F63="",$G63=""),"Check required fields",IF($K63="","Check status",IF($K63="Canceled","Clear",IF($I63="","Check host",IF(OR($C63&lt;Assumptions!$B$6,$E63&gt;Assumptions!$B$7),"Check time",IF(COUNTIFS($B$5:$B$104,$B63,$I$5:$I$104,$I63,$C$5:$C$104,"&lt;"&amp;$E63,$E$5:$E$104,"&gt;"&amp;$C63,$K$5:$K$104,"&lt;&gt;Canceled")&gt;1,"Check host overlap",IF(COUNTIFS($B$5:$B$104,$B63,$F$5:$F$104,$F63,$G$5:$G$104,$G63,$C$5:$C$104,"&lt;"&amp;$E63,$E$5:$E$104,"&gt;"&amp;$C63,$K$5:$K$104,"&lt;&gt;Canceled")&gt;1,"Check unit overlap","Clear"))))))))</f>
        <v/>
      </c>
      <c r="P63" s="18">
        <f>IF($A63="","",IF(OR($K63="Canceled",$L63="No-show",$M63="No interest",$M63="Application started"),"",IF(AND($K63="Completed",OR($M63="Interested",$M63="Reschedule requested"),$N63=""),"Add follow-up",IF(AND($N63&lt;&gt;"",$N63&lt;TODAY()),"Review overdue",""))))</f>
        <v/>
      </c>
      <c r="Q63" s="17" t="n"/>
    </row>
    <row r="64" ht="22" customHeight="1">
      <c r="A64" s="11" t="n"/>
      <c r="B64" s="12" t="n"/>
      <c r="C64" s="13" t="n"/>
      <c r="D64" s="14" t="n"/>
      <c r="E64" s="19">
        <f>IF(OR($B64="",$C64="",$D64=""),"",IFERROR($C64+$D64/1440,""))</f>
        <v/>
      </c>
      <c r="F64" s="11" t="n"/>
      <c r="G64" s="16" t="n"/>
      <c r="H64" s="11" t="n"/>
      <c r="I64" s="11" t="n"/>
      <c r="J64" s="17" t="n"/>
      <c r="K64" s="16" t="n"/>
      <c r="L64" s="16" t="n"/>
      <c r="M64" s="11" t="n"/>
      <c r="N64" s="12" t="n"/>
      <c r="O64" s="20">
        <f>IF($A64="","",IF(OR($B64="",$C64="",$D64="",$F64="",$G64=""),"Check required fields",IF($K64="","Check status",IF($K64="Canceled","Clear",IF($I64="","Check host",IF(OR($C64&lt;Assumptions!$B$6,$E64&gt;Assumptions!$B$7),"Check time",IF(COUNTIFS($B$5:$B$104,$B64,$I$5:$I$104,$I64,$C$5:$C$104,"&lt;"&amp;$E64,$E$5:$E$104,"&gt;"&amp;$C64,$K$5:$K$104,"&lt;&gt;Canceled")&gt;1,"Check host overlap",IF(COUNTIFS($B$5:$B$104,$B64,$F$5:$F$104,$F64,$G$5:$G$104,$G64,$C$5:$C$104,"&lt;"&amp;$E64,$E$5:$E$104,"&gt;"&amp;$C64,$K$5:$K$104,"&lt;&gt;Canceled")&gt;1,"Check unit overlap","Clear"))))))))</f>
        <v/>
      </c>
      <c r="P64" s="20">
        <f>IF($A64="","",IF(OR($K64="Canceled",$L64="No-show",$M64="No interest",$M64="Application started"),"",IF(AND($K64="Completed",OR($M64="Interested",$M64="Reschedule requested"),$N64=""),"Add follow-up",IF(AND($N64&lt;&gt;"",$N64&lt;TODAY()),"Review overdue",""))))</f>
        <v/>
      </c>
      <c r="Q64" s="17" t="n"/>
    </row>
    <row r="65" ht="22" customHeight="1">
      <c r="A65" s="11" t="n"/>
      <c r="B65" s="12" t="n"/>
      <c r="C65" s="13" t="n"/>
      <c r="D65" s="14" t="n"/>
      <c r="E65" s="15">
        <f>IF(OR($B65="",$C65="",$D65=""),"",IFERROR($C65+$D65/1440,""))</f>
        <v/>
      </c>
      <c r="F65" s="11" t="n"/>
      <c r="G65" s="16" t="n"/>
      <c r="H65" s="11" t="n"/>
      <c r="I65" s="11" t="n"/>
      <c r="J65" s="17" t="n"/>
      <c r="K65" s="16" t="n"/>
      <c r="L65" s="16" t="n"/>
      <c r="M65" s="11" t="n"/>
      <c r="N65" s="12" t="n"/>
      <c r="O65" s="18">
        <f>IF($A65="","",IF(OR($B65="",$C65="",$D65="",$F65="",$G65=""),"Check required fields",IF($K65="","Check status",IF($K65="Canceled","Clear",IF($I65="","Check host",IF(OR($C65&lt;Assumptions!$B$6,$E65&gt;Assumptions!$B$7),"Check time",IF(COUNTIFS($B$5:$B$104,$B65,$I$5:$I$104,$I65,$C$5:$C$104,"&lt;"&amp;$E65,$E$5:$E$104,"&gt;"&amp;$C65,$K$5:$K$104,"&lt;&gt;Canceled")&gt;1,"Check host overlap",IF(COUNTIFS($B$5:$B$104,$B65,$F$5:$F$104,$F65,$G$5:$G$104,$G65,$C$5:$C$104,"&lt;"&amp;$E65,$E$5:$E$104,"&gt;"&amp;$C65,$K$5:$K$104,"&lt;&gt;Canceled")&gt;1,"Check unit overlap","Clear"))))))))</f>
        <v/>
      </c>
      <c r="P65" s="18">
        <f>IF($A65="","",IF(OR($K65="Canceled",$L65="No-show",$M65="No interest",$M65="Application started"),"",IF(AND($K65="Completed",OR($M65="Interested",$M65="Reschedule requested"),$N65=""),"Add follow-up",IF(AND($N65&lt;&gt;"",$N65&lt;TODAY()),"Review overdue",""))))</f>
        <v/>
      </c>
      <c r="Q65" s="17" t="n"/>
    </row>
    <row r="66" ht="22" customHeight="1">
      <c r="A66" s="11" t="n"/>
      <c r="B66" s="12" t="n"/>
      <c r="C66" s="13" t="n"/>
      <c r="D66" s="14" t="n"/>
      <c r="E66" s="19">
        <f>IF(OR($B66="",$C66="",$D66=""),"",IFERROR($C66+$D66/1440,""))</f>
        <v/>
      </c>
      <c r="F66" s="11" t="n"/>
      <c r="G66" s="16" t="n"/>
      <c r="H66" s="11" t="n"/>
      <c r="I66" s="11" t="n"/>
      <c r="J66" s="17" t="n"/>
      <c r="K66" s="16" t="n"/>
      <c r="L66" s="16" t="n"/>
      <c r="M66" s="11" t="n"/>
      <c r="N66" s="12" t="n"/>
      <c r="O66" s="20">
        <f>IF($A66="","",IF(OR($B66="",$C66="",$D66="",$F66="",$G66=""),"Check required fields",IF($K66="","Check status",IF($K66="Canceled","Clear",IF($I66="","Check host",IF(OR($C66&lt;Assumptions!$B$6,$E66&gt;Assumptions!$B$7),"Check time",IF(COUNTIFS($B$5:$B$104,$B66,$I$5:$I$104,$I66,$C$5:$C$104,"&lt;"&amp;$E66,$E$5:$E$104,"&gt;"&amp;$C66,$K$5:$K$104,"&lt;&gt;Canceled")&gt;1,"Check host overlap",IF(COUNTIFS($B$5:$B$104,$B66,$F$5:$F$104,$F66,$G$5:$G$104,$G66,$C$5:$C$104,"&lt;"&amp;$E66,$E$5:$E$104,"&gt;"&amp;$C66,$K$5:$K$104,"&lt;&gt;Canceled")&gt;1,"Check unit overlap","Clear"))))))))</f>
        <v/>
      </c>
      <c r="P66" s="20">
        <f>IF($A66="","",IF(OR($K66="Canceled",$L66="No-show",$M66="No interest",$M66="Application started"),"",IF(AND($K66="Completed",OR($M66="Interested",$M66="Reschedule requested"),$N66=""),"Add follow-up",IF(AND($N66&lt;&gt;"",$N66&lt;TODAY()),"Review overdue",""))))</f>
        <v/>
      </c>
      <c r="Q66" s="17" t="n"/>
    </row>
    <row r="67" ht="22" customHeight="1">
      <c r="A67" s="11" t="n"/>
      <c r="B67" s="12" t="n"/>
      <c r="C67" s="13" t="n"/>
      <c r="D67" s="14" t="n"/>
      <c r="E67" s="15">
        <f>IF(OR($B67="",$C67="",$D67=""),"",IFERROR($C67+$D67/1440,""))</f>
        <v/>
      </c>
      <c r="F67" s="11" t="n"/>
      <c r="G67" s="16" t="n"/>
      <c r="H67" s="11" t="n"/>
      <c r="I67" s="11" t="n"/>
      <c r="J67" s="17" t="n"/>
      <c r="K67" s="16" t="n"/>
      <c r="L67" s="16" t="n"/>
      <c r="M67" s="11" t="n"/>
      <c r="N67" s="12" t="n"/>
      <c r="O67" s="18">
        <f>IF($A67="","",IF(OR($B67="",$C67="",$D67="",$F67="",$G67=""),"Check required fields",IF($K67="","Check status",IF($K67="Canceled","Clear",IF($I67="","Check host",IF(OR($C67&lt;Assumptions!$B$6,$E67&gt;Assumptions!$B$7),"Check time",IF(COUNTIFS($B$5:$B$104,$B67,$I$5:$I$104,$I67,$C$5:$C$104,"&lt;"&amp;$E67,$E$5:$E$104,"&gt;"&amp;$C67,$K$5:$K$104,"&lt;&gt;Canceled")&gt;1,"Check host overlap",IF(COUNTIFS($B$5:$B$104,$B67,$F$5:$F$104,$F67,$G$5:$G$104,$G67,$C$5:$C$104,"&lt;"&amp;$E67,$E$5:$E$104,"&gt;"&amp;$C67,$K$5:$K$104,"&lt;&gt;Canceled")&gt;1,"Check unit overlap","Clear"))))))))</f>
        <v/>
      </c>
      <c r="P67" s="18">
        <f>IF($A67="","",IF(OR($K67="Canceled",$L67="No-show",$M67="No interest",$M67="Application started"),"",IF(AND($K67="Completed",OR($M67="Interested",$M67="Reschedule requested"),$N67=""),"Add follow-up",IF(AND($N67&lt;&gt;"",$N67&lt;TODAY()),"Review overdue",""))))</f>
        <v/>
      </c>
      <c r="Q67" s="17" t="n"/>
    </row>
    <row r="68" ht="22" customHeight="1">
      <c r="A68" s="11" t="n"/>
      <c r="B68" s="12" t="n"/>
      <c r="C68" s="13" t="n"/>
      <c r="D68" s="14" t="n"/>
      <c r="E68" s="19">
        <f>IF(OR($B68="",$C68="",$D68=""),"",IFERROR($C68+$D68/1440,""))</f>
        <v/>
      </c>
      <c r="F68" s="11" t="n"/>
      <c r="G68" s="16" t="n"/>
      <c r="H68" s="11" t="n"/>
      <c r="I68" s="11" t="n"/>
      <c r="J68" s="17" t="n"/>
      <c r="K68" s="16" t="n"/>
      <c r="L68" s="16" t="n"/>
      <c r="M68" s="11" t="n"/>
      <c r="N68" s="12" t="n"/>
      <c r="O68" s="20">
        <f>IF($A68="","",IF(OR($B68="",$C68="",$D68="",$F68="",$G68=""),"Check required fields",IF($K68="","Check status",IF($K68="Canceled","Clear",IF($I68="","Check host",IF(OR($C68&lt;Assumptions!$B$6,$E68&gt;Assumptions!$B$7),"Check time",IF(COUNTIFS($B$5:$B$104,$B68,$I$5:$I$104,$I68,$C$5:$C$104,"&lt;"&amp;$E68,$E$5:$E$104,"&gt;"&amp;$C68,$K$5:$K$104,"&lt;&gt;Canceled")&gt;1,"Check host overlap",IF(COUNTIFS($B$5:$B$104,$B68,$F$5:$F$104,$F68,$G$5:$G$104,$G68,$C$5:$C$104,"&lt;"&amp;$E68,$E$5:$E$104,"&gt;"&amp;$C68,$K$5:$K$104,"&lt;&gt;Canceled")&gt;1,"Check unit overlap","Clear"))))))))</f>
        <v/>
      </c>
      <c r="P68" s="20">
        <f>IF($A68="","",IF(OR($K68="Canceled",$L68="No-show",$M68="No interest",$M68="Application started"),"",IF(AND($K68="Completed",OR($M68="Interested",$M68="Reschedule requested"),$N68=""),"Add follow-up",IF(AND($N68&lt;&gt;"",$N68&lt;TODAY()),"Review overdue",""))))</f>
        <v/>
      </c>
      <c r="Q68" s="17" t="n"/>
    </row>
    <row r="69" ht="22" customHeight="1">
      <c r="A69" s="11" t="n"/>
      <c r="B69" s="12" t="n"/>
      <c r="C69" s="13" t="n"/>
      <c r="D69" s="14" t="n"/>
      <c r="E69" s="15">
        <f>IF(OR($B69="",$C69="",$D69=""),"",IFERROR($C69+$D69/1440,""))</f>
        <v/>
      </c>
      <c r="F69" s="11" t="n"/>
      <c r="G69" s="16" t="n"/>
      <c r="H69" s="11" t="n"/>
      <c r="I69" s="11" t="n"/>
      <c r="J69" s="17" t="n"/>
      <c r="K69" s="16" t="n"/>
      <c r="L69" s="16" t="n"/>
      <c r="M69" s="11" t="n"/>
      <c r="N69" s="12" t="n"/>
      <c r="O69" s="18">
        <f>IF($A69="","",IF(OR($B69="",$C69="",$D69="",$F69="",$G69=""),"Check required fields",IF($K69="","Check status",IF($K69="Canceled","Clear",IF($I69="","Check host",IF(OR($C69&lt;Assumptions!$B$6,$E69&gt;Assumptions!$B$7),"Check time",IF(COUNTIFS($B$5:$B$104,$B69,$I$5:$I$104,$I69,$C$5:$C$104,"&lt;"&amp;$E69,$E$5:$E$104,"&gt;"&amp;$C69,$K$5:$K$104,"&lt;&gt;Canceled")&gt;1,"Check host overlap",IF(COUNTIFS($B$5:$B$104,$B69,$F$5:$F$104,$F69,$G$5:$G$104,$G69,$C$5:$C$104,"&lt;"&amp;$E69,$E$5:$E$104,"&gt;"&amp;$C69,$K$5:$K$104,"&lt;&gt;Canceled")&gt;1,"Check unit overlap","Clear"))))))))</f>
        <v/>
      </c>
      <c r="P69" s="18">
        <f>IF($A69="","",IF(OR($K69="Canceled",$L69="No-show",$M69="No interest",$M69="Application started"),"",IF(AND($K69="Completed",OR($M69="Interested",$M69="Reschedule requested"),$N69=""),"Add follow-up",IF(AND($N69&lt;&gt;"",$N69&lt;TODAY()),"Review overdue",""))))</f>
        <v/>
      </c>
      <c r="Q69" s="17" t="n"/>
    </row>
    <row r="70" ht="22" customHeight="1">
      <c r="A70" s="11" t="n"/>
      <c r="B70" s="12" t="n"/>
      <c r="C70" s="13" t="n"/>
      <c r="D70" s="14" t="n"/>
      <c r="E70" s="19">
        <f>IF(OR($B70="",$C70="",$D70=""),"",IFERROR($C70+$D70/1440,""))</f>
        <v/>
      </c>
      <c r="F70" s="11" t="n"/>
      <c r="G70" s="16" t="n"/>
      <c r="H70" s="11" t="n"/>
      <c r="I70" s="11" t="n"/>
      <c r="J70" s="17" t="n"/>
      <c r="K70" s="16" t="n"/>
      <c r="L70" s="16" t="n"/>
      <c r="M70" s="11" t="n"/>
      <c r="N70" s="12" t="n"/>
      <c r="O70" s="20">
        <f>IF($A70="","",IF(OR($B70="",$C70="",$D70="",$F70="",$G70=""),"Check required fields",IF($K70="","Check status",IF($K70="Canceled","Clear",IF($I70="","Check host",IF(OR($C70&lt;Assumptions!$B$6,$E70&gt;Assumptions!$B$7),"Check time",IF(COUNTIFS($B$5:$B$104,$B70,$I$5:$I$104,$I70,$C$5:$C$104,"&lt;"&amp;$E70,$E$5:$E$104,"&gt;"&amp;$C70,$K$5:$K$104,"&lt;&gt;Canceled")&gt;1,"Check host overlap",IF(COUNTIFS($B$5:$B$104,$B70,$F$5:$F$104,$F70,$G$5:$G$104,$G70,$C$5:$C$104,"&lt;"&amp;$E70,$E$5:$E$104,"&gt;"&amp;$C70,$K$5:$K$104,"&lt;&gt;Canceled")&gt;1,"Check unit overlap","Clear"))))))))</f>
        <v/>
      </c>
      <c r="P70" s="20">
        <f>IF($A70="","",IF(OR($K70="Canceled",$L70="No-show",$M70="No interest",$M70="Application started"),"",IF(AND($K70="Completed",OR($M70="Interested",$M70="Reschedule requested"),$N70=""),"Add follow-up",IF(AND($N70&lt;&gt;"",$N70&lt;TODAY()),"Review overdue",""))))</f>
        <v/>
      </c>
      <c r="Q70" s="17" t="n"/>
    </row>
    <row r="71" ht="22" customHeight="1">
      <c r="A71" s="11" t="n"/>
      <c r="B71" s="12" t="n"/>
      <c r="C71" s="13" t="n"/>
      <c r="D71" s="14" t="n"/>
      <c r="E71" s="15">
        <f>IF(OR($B71="",$C71="",$D71=""),"",IFERROR($C71+$D71/1440,""))</f>
        <v/>
      </c>
      <c r="F71" s="11" t="n"/>
      <c r="G71" s="16" t="n"/>
      <c r="H71" s="11" t="n"/>
      <c r="I71" s="11" t="n"/>
      <c r="J71" s="17" t="n"/>
      <c r="K71" s="16" t="n"/>
      <c r="L71" s="16" t="n"/>
      <c r="M71" s="11" t="n"/>
      <c r="N71" s="12" t="n"/>
      <c r="O71" s="18">
        <f>IF($A71="","",IF(OR($B71="",$C71="",$D71="",$F71="",$G71=""),"Check required fields",IF($K71="","Check status",IF($K71="Canceled","Clear",IF($I71="","Check host",IF(OR($C71&lt;Assumptions!$B$6,$E71&gt;Assumptions!$B$7),"Check time",IF(COUNTIFS($B$5:$B$104,$B71,$I$5:$I$104,$I71,$C$5:$C$104,"&lt;"&amp;$E71,$E$5:$E$104,"&gt;"&amp;$C71,$K$5:$K$104,"&lt;&gt;Canceled")&gt;1,"Check host overlap",IF(COUNTIFS($B$5:$B$104,$B71,$F$5:$F$104,$F71,$G$5:$G$104,$G71,$C$5:$C$104,"&lt;"&amp;$E71,$E$5:$E$104,"&gt;"&amp;$C71,$K$5:$K$104,"&lt;&gt;Canceled")&gt;1,"Check unit overlap","Clear"))))))))</f>
        <v/>
      </c>
      <c r="P71" s="18">
        <f>IF($A71="","",IF(OR($K71="Canceled",$L71="No-show",$M71="No interest",$M71="Application started"),"",IF(AND($K71="Completed",OR($M71="Interested",$M71="Reschedule requested"),$N71=""),"Add follow-up",IF(AND($N71&lt;&gt;"",$N71&lt;TODAY()),"Review overdue",""))))</f>
        <v/>
      </c>
      <c r="Q71" s="17" t="n"/>
    </row>
    <row r="72" ht="22" customHeight="1">
      <c r="A72" s="11" t="n"/>
      <c r="B72" s="12" t="n"/>
      <c r="C72" s="13" t="n"/>
      <c r="D72" s="14" t="n"/>
      <c r="E72" s="19">
        <f>IF(OR($B72="",$C72="",$D72=""),"",IFERROR($C72+$D72/1440,""))</f>
        <v/>
      </c>
      <c r="F72" s="11" t="n"/>
      <c r="G72" s="16" t="n"/>
      <c r="H72" s="11" t="n"/>
      <c r="I72" s="11" t="n"/>
      <c r="J72" s="17" t="n"/>
      <c r="K72" s="16" t="n"/>
      <c r="L72" s="16" t="n"/>
      <c r="M72" s="11" t="n"/>
      <c r="N72" s="12" t="n"/>
      <c r="O72" s="20">
        <f>IF($A72="","",IF(OR($B72="",$C72="",$D72="",$F72="",$G72=""),"Check required fields",IF($K72="","Check status",IF($K72="Canceled","Clear",IF($I72="","Check host",IF(OR($C72&lt;Assumptions!$B$6,$E72&gt;Assumptions!$B$7),"Check time",IF(COUNTIFS($B$5:$B$104,$B72,$I$5:$I$104,$I72,$C$5:$C$104,"&lt;"&amp;$E72,$E$5:$E$104,"&gt;"&amp;$C72,$K$5:$K$104,"&lt;&gt;Canceled")&gt;1,"Check host overlap",IF(COUNTIFS($B$5:$B$104,$B72,$F$5:$F$104,$F72,$G$5:$G$104,$G72,$C$5:$C$104,"&lt;"&amp;$E72,$E$5:$E$104,"&gt;"&amp;$C72,$K$5:$K$104,"&lt;&gt;Canceled")&gt;1,"Check unit overlap","Clear"))))))))</f>
        <v/>
      </c>
      <c r="P72" s="20">
        <f>IF($A72="","",IF(OR($K72="Canceled",$L72="No-show",$M72="No interest",$M72="Application started"),"",IF(AND($K72="Completed",OR($M72="Interested",$M72="Reschedule requested"),$N72=""),"Add follow-up",IF(AND($N72&lt;&gt;"",$N72&lt;TODAY()),"Review overdue",""))))</f>
        <v/>
      </c>
      <c r="Q72" s="17" t="n"/>
    </row>
    <row r="73" ht="22" customHeight="1">
      <c r="A73" s="11" t="n"/>
      <c r="B73" s="12" t="n"/>
      <c r="C73" s="13" t="n"/>
      <c r="D73" s="14" t="n"/>
      <c r="E73" s="15">
        <f>IF(OR($B73="",$C73="",$D73=""),"",IFERROR($C73+$D73/1440,""))</f>
        <v/>
      </c>
      <c r="F73" s="11" t="n"/>
      <c r="G73" s="16" t="n"/>
      <c r="H73" s="11" t="n"/>
      <c r="I73" s="11" t="n"/>
      <c r="J73" s="17" t="n"/>
      <c r="K73" s="16" t="n"/>
      <c r="L73" s="16" t="n"/>
      <c r="M73" s="11" t="n"/>
      <c r="N73" s="12" t="n"/>
      <c r="O73" s="18">
        <f>IF($A73="","",IF(OR($B73="",$C73="",$D73="",$F73="",$G73=""),"Check required fields",IF($K73="","Check status",IF($K73="Canceled","Clear",IF($I73="","Check host",IF(OR($C73&lt;Assumptions!$B$6,$E73&gt;Assumptions!$B$7),"Check time",IF(COUNTIFS($B$5:$B$104,$B73,$I$5:$I$104,$I73,$C$5:$C$104,"&lt;"&amp;$E73,$E$5:$E$104,"&gt;"&amp;$C73,$K$5:$K$104,"&lt;&gt;Canceled")&gt;1,"Check host overlap",IF(COUNTIFS($B$5:$B$104,$B73,$F$5:$F$104,$F73,$G$5:$G$104,$G73,$C$5:$C$104,"&lt;"&amp;$E73,$E$5:$E$104,"&gt;"&amp;$C73,$K$5:$K$104,"&lt;&gt;Canceled")&gt;1,"Check unit overlap","Clear"))))))))</f>
        <v/>
      </c>
      <c r="P73" s="18">
        <f>IF($A73="","",IF(OR($K73="Canceled",$L73="No-show",$M73="No interest",$M73="Application started"),"",IF(AND($K73="Completed",OR($M73="Interested",$M73="Reschedule requested"),$N73=""),"Add follow-up",IF(AND($N73&lt;&gt;"",$N73&lt;TODAY()),"Review overdue",""))))</f>
        <v/>
      </c>
      <c r="Q73" s="17" t="n"/>
    </row>
    <row r="74" ht="22" customHeight="1">
      <c r="A74" s="11" t="n"/>
      <c r="B74" s="12" t="n"/>
      <c r="C74" s="13" t="n"/>
      <c r="D74" s="14" t="n"/>
      <c r="E74" s="19">
        <f>IF(OR($B74="",$C74="",$D74=""),"",IFERROR($C74+$D74/1440,""))</f>
        <v/>
      </c>
      <c r="F74" s="11" t="n"/>
      <c r="G74" s="16" t="n"/>
      <c r="H74" s="11" t="n"/>
      <c r="I74" s="11" t="n"/>
      <c r="J74" s="17" t="n"/>
      <c r="K74" s="16" t="n"/>
      <c r="L74" s="16" t="n"/>
      <c r="M74" s="11" t="n"/>
      <c r="N74" s="12" t="n"/>
      <c r="O74" s="20">
        <f>IF($A74="","",IF(OR($B74="",$C74="",$D74="",$F74="",$G74=""),"Check required fields",IF($K74="","Check status",IF($K74="Canceled","Clear",IF($I74="","Check host",IF(OR($C74&lt;Assumptions!$B$6,$E74&gt;Assumptions!$B$7),"Check time",IF(COUNTIFS($B$5:$B$104,$B74,$I$5:$I$104,$I74,$C$5:$C$104,"&lt;"&amp;$E74,$E$5:$E$104,"&gt;"&amp;$C74,$K$5:$K$104,"&lt;&gt;Canceled")&gt;1,"Check host overlap",IF(COUNTIFS($B$5:$B$104,$B74,$F$5:$F$104,$F74,$G$5:$G$104,$G74,$C$5:$C$104,"&lt;"&amp;$E74,$E$5:$E$104,"&gt;"&amp;$C74,$K$5:$K$104,"&lt;&gt;Canceled")&gt;1,"Check unit overlap","Clear"))))))))</f>
        <v/>
      </c>
      <c r="P74" s="20">
        <f>IF($A74="","",IF(OR($K74="Canceled",$L74="No-show",$M74="No interest",$M74="Application started"),"",IF(AND($K74="Completed",OR($M74="Interested",$M74="Reschedule requested"),$N74=""),"Add follow-up",IF(AND($N74&lt;&gt;"",$N74&lt;TODAY()),"Review overdue",""))))</f>
        <v/>
      </c>
      <c r="Q74" s="17" t="n"/>
    </row>
    <row r="75" ht="22" customHeight="1">
      <c r="A75" s="11" t="n"/>
      <c r="B75" s="12" t="n"/>
      <c r="C75" s="13" t="n"/>
      <c r="D75" s="14" t="n"/>
      <c r="E75" s="15">
        <f>IF(OR($B75="",$C75="",$D75=""),"",IFERROR($C75+$D75/1440,""))</f>
        <v/>
      </c>
      <c r="F75" s="11" t="n"/>
      <c r="G75" s="16" t="n"/>
      <c r="H75" s="11" t="n"/>
      <c r="I75" s="11" t="n"/>
      <c r="J75" s="17" t="n"/>
      <c r="K75" s="16" t="n"/>
      <c r="L75" s="16" t="n"/>
      <c r="M75" s="11" t="n"/>
      <c r="N75" s="12" t="n"/>
      <c r="O75" s="18">
        <f>IF($A75="","",IF(OR($B75="",$C75="",$D75="",$F75="",$G75=""),"Check required fields",IF($K75="","Check status",IF($K75="Canceled","Clear",IF($I75="","Check host",IF(OR($C75&lt;Assumptions!$B$6,$E75&gt;Assumptions!$B$7),"Check time",IF(COUNTIFS($B$5:$B$104,$B75,$I$5:$I$104,$I75,$C$5:$C$104,"&lt;"&amp;$E75,$E$5:$E$104,"&gt;"&amp;$C75,$K$5:$K$104,"&lt;&gt;Canceled")&gt;1,"Check host overlap",IF(COUNTIFS($B$5:$B$104,$B75,$F$5:$F$104,$F75,$G$5:$G$104,$G75,$C$5:$C$104,"&lt;"&amp;$E75,$E$5:$E$104,"&gt;"&amp;$C75,$K$5:$K$104,"&lt;&gt;Canceled")&gt;1,"Check unit overlap","Clear"))))))))</f>
        <v/>
      </c>
      <c r="P75" s="18">
        <f>IF($A75="","",IF(OR($K75="Canceled",$L75="No-show",$M75="No interest",$M75="Application started"),"",IF(AND($K75="Completed",OR($M75="Interested",$M75="Reschedule requested"),$N75=""),"Add follow-up",IF(AND($N75&lt;&gt;"",$N75&lt;TODAY()),"Review overdue",""))))</f>
        <v/>
      </c>
      <c r="Q75" s="17" t="n"/>
    </row>
    <row r="76" ht="22" customHeight="1">
      <c r="A76" s="11" t="n"/>
      <c r="B76" s="12" t="n"/>
      <c r="C76" s="13" t="n"/>
      <c r="D76" s="14" t="n"/>
      <c r="E76" s="19">
        <f>IF(OR($B76="",$C76="",$D76=""),"",IFERROR($C76+$D76/1440,""))</f>
        <v/>
      </c>
      <c r="F76" s="11" t="n"/>
      <c r="G76" s="16" t="n"/>
      <c r="H76" s="11" t="n"/>
      <c r="I76" s="11" t="n"/>
      <c r="J76" s="17" t="n"/>
      <c r="K76" s="16" t="n"/>
      <c r="L76" s="16" t="n"/>
      <c r="M76" s="11" t="n"/>
      <c r="N76" s="12" t="n"/>
      <c r="O76" s="20">
        <f>IF($A76="","",IF(OR($B76="",$C76="",$D76="",$F76="",$G76=""),"Check required fields",IF($K76="","Check status",IF($K76="Canceled","Clear",IF($I76="","Check host",IF(OR($C76&lt;Assumptions!$B$6,$E76&gt;Assumptions!$B$7),"Check time",IF(COUNTIFS($B$5:$B$104,$B76,$I$5:$I$104,$I76,$C$5:$C$104,"&lt;"&amp;$E76,$E$5:$E$104,"&gt;"&amp;$C76,$K$5:$K$104,"&lt;&gt;Canceled")&gt;1,"Check host overlap",IF(COUNTIFS($B$5:$B$104,$B76,$F$5:$F$104,$F76,$G$5:$G$104,$G76,$C$5:$C$104,"&lt;"&amp;$E76,$E$5:$E$104,"&gt;"&amp;$C76,$K$5:$K$104,"&lt;&gt;Canceled")&gt;1,"Check unit overlap","Clear"))))))))</f>
        <v/>
      </c>
      <c r="P76" s="20">
        <f>IF($A76="","",IF(OR($K76="Canceled",$L76="No-show",$M76="No interest",$M76="Application started"),"",IF(AND($K76="Completed",OR($M76="Interested",$M76="Reschedule requested"),$N76=""),"Add follow-up",IF(AND($N76&lt;&gt;"",$N76&lt;TODAY()),"Review overdue",""))))</f>
        <v/>
      </c>
      <c r="Q76" s="17" t="n"/>
    </row>
    <row r="77" ht="22" customHeight="1">
      <c r="A77" s="11" t="n"/>
      <c r="B77" s="12" t="n"/>
      <c r="C77" s="13" t="n"/>
      <c r="D77" s="14" t="n"/>
      <c r="E77" s="15">
        <f>IF(OR($B77="",$C77="",$D77=""),"",IFERROR($C77+$D77/1440,""))</f>
        <v/>
      </c>
      <c r="F77" s="11" t="n"/>
      <c r="G77" s="16" t="n"/>
      <c r="H77" s="11" t="n"/>
      <c r="I77" s="11" t="n"/>
      <c r="J77" s="17" t="n"/>
      <c r="K77" s="16" t="n"/>
      <c r="L77" s="16" t="n"/>
      <c r="M77" s="11" t="n"/>
      <c r="N77" s="12" t="n"/>
      <c r="O77" s="18">
        <f>IF($A77="","",IF(OR($B77="",$C77="",$D77="",$F77="",$G77=""),"Check required fields",IF($K77="","Check status",IF($K77="Canceled","Clear",IF($I77="","Check host",IF(OR($C77&lt;Assumptions!$B$6,$E77&gt;Assumptions!$B$7),"Check time",IF(COUNTIFS($B$5:$B$104,$B77,$I$5:$I$104,$I77,$C$5:$C$104,"&lt;"&amp;$E77,$E$5:$E$104,"&gt;"&amp;$C77,$K$5:$K$104,"&lt;&gt;Canceled")&gt;1,"Check host overlap",IF(COUNTIFS($B$5:$B$104,$B77,$F$5:$F$104,$F77,$G$5:$G$104,$G77,$C$5:$C$104,"&lt;"&amp;$E77,$E$5:$E$104,"&gt;"&amp;$C77,$K$5:$K$104,"&lt;&gt;Canceled")&gt;1,"Check unit overlap","Clear"))))))))</f>
        <v/>
      </c>
      <c r="P77" s="18">
        <f>IF($A77="","",IF(OR($K77="Canceled",$L77="No-show",$M77="No interest",$M77="Application started"),"",IF(AND($K77="Completed",OR($M77="Interested",$M77="Reschedule requested"),$N77=""),"Add follow-up",IF(AND($N77&lt;&gt;"",$N77&lt;TODAY()),"Review overdue",""))))</f>
        <v/>
      </c>
      <c r="Q77" s="17" t="n"/>
    </row>
    <row r="78" ht="22" customHeight="1">
      <c r="A78" s="11" t="n"/>
      <c r="B78" s="12" t="n"/>
      <c r="C78" s="13" t="n"/>
      <c r="D78" s="14" t="n"/>
      <c r="E78" s="19">
        <f>IF(OR($B78="",$C78="",$D78=""),"",IFERROR($C78+$D78/1440,""))</f>
        <v/>
      </c>
      <c r="F78" s="11" t="n"/>
      <c r="G78" s="16" t="n"/>
      <c r="H78" s="11" t="n"/>
      <c r="I78" s="11" t="n"/>
      <c r="J78" s="17" t="n"/>
      <c r="K78" s="16" t="n"/>
      <c r="L78" s="16" t="n"/>
      <c r="M78" s="11" t="n"/>
      <c r="N78" s="12" t="n"/>
      <c r="O78" s="20">
        <f>IF($A78="","",IF(OR($B78="",$C78="",$D78="",$F78="",$G78=""),"Check required fields",IF($K78="","Check status",IF($K78="Canceled","Clear",IF($I78="","Check host",IF(OR($C78&lt;Assumptions!$B$6,$E78&gt;Assumptions!$B$7),"Check time",IF(COUNTIFS($B$5:$B$104,$B78,$I$5:$I$104,$I78,$C$5:$C$104,"&lt;"&amp;$E78,$E$5:$E$104,"&gt;"&amp;$C78,$K$5:$K$104,"&lt;&gt;Canceled")&gt;1,"Check host overlap",IF(COUNTIFS($B$5:$B$104,$B78,$F$5:$F$104,$F78,$G$5:$G$104,$G78,$C$5:$C$104,"&lt;"&amp;$E78,$E$5:$E$104,"&gt;"&amp;$C78,$K$5:$K$104,"&lt;&gt;Canceled")&gt;1,"Check unit overlap","Clear"))))))))</f>
        <v/>
      </c>
      <c r="P78" s="20">
        <f>IF($A78="","",IF(OR($K78="Canceled",$L78="No-show",$M78="No interest",$M78="Application started"),"",IF(AND($K78="Completed",OR($M78="Interested",$M78="Reschedule requested"),$N78=""),"Add follow-up",IF(AND($N78&lt;&gt;"",$N78&lt;TODAY()),"Review overdue",""))))</f>
        <v/>
      </c>
      <c r="Q78" s="17" t="n"/>
    </row>
    <row r="79" ht="22" customHeight="1">
      <c r="A79" s="11" t="n"/>
      <c r="B79" s="12" t="n"/>
      <c r="C79" s="13" t="n"/>
      <c r="D79" s="14" t="n"/>
      <c r="E79" s="15">
        <f>IF(OR($B79="",$C79="",$D79=""),"",IFERROR($C79+$D79/1440,""))</f>
        <v/>
      </c>
      <c r="F79" s="11" t="n"/>
      <c r="G79" s="16" t="n"/>
      <c r="H79" s="11" t="n"/>
      <c r="I79" s="11" t="n"/>
      <c r="J79" s="17" t="n"/>
      <c r="K79" s="16" t="n"/>
      <c r="L79" s="16" t="n"/>
      <c r="M79" s="11" t="n"/>
      <c r="N79" s="12" t="n"/>
      <c r="O79" s="18">
        <f>IF($A79="","",IF(OR($B79="",$C79="",$D79="",$F79="",$G79=""),"Check required fields",IF($K79="","Check status",IF($K79="Canceled","Clear",IF($I79="","Check host",IF(OR($C79&lt;Assumptions!$B$6,$E79&gt;Assumptions!$B$7),"Check time",IF(COUNTIFS($B$5:$B$104,$B79,$I$5:$I$104,$I79,$C$5:$C$104,"&lt;"&amp;$E79,$E$5:$E$104,"&gt;"&amp;$C79,$K$5:$K$104,"&lt;&gt;Canceled")&gt;1,"Check host overlap",IF(COUNTIFS($B$5:$B$104,$B79,$F$5:$F$104,$F79,$G$5:$G$104,$G79,$C$5:$C$104,"&lt;"&amp;$E79,$E$5:$E$104,"&gt;"&amp;$C79,$K$5:$K$104,"&lt;&gt;Canceled")&gt;1,"Check unit overlap","Clear"))))))))</f>
        <v/>
      </c>
      <c r="P79" s="18">
        <f>IF($A79="","",IF(OR($K79="Canceled",$L79="No-show",$M79="No interest",$M79="Application started"),"",IF(AND($K79="Completed",OR($M79="Interested",$M79="Reschedule requested"),$N79=""),"Add follow-up",IF(AND($N79&lt;&gt;"",$N79&lt;TODAY()),"Review overdue",""))))</f>
        <v/>
      </c>
      <c r="Q79" s="17" t="n"/>
    </row>
    <row r="80" ht="22" customHeight="1">
      <c r="A80" s="11" t="n"/>
      <c r="B80" s="12" t="n"/>
      <c r="C80" s="13" t="n"/>
      <c r="D80" s="14" t="n"/>
      <c r="E80" s="19">
        <f>IF(OR($B80="",$C80="",$D80=""),"",IFERROR($C80+$D80/1440,""))</f>
        <v/>
      </c>
      <c r="F80" s="11" t="n"/>
      <c r="G80" s="16" t="n"/>
      <c r="H80" s="11" t="n"/>
      <c r="I80" s="11" t="n"/>
      <c r="J80" s="17" t="n"/>
      <c r="K80" s="16" t="n"/>
      <c r="L80" s="16" t="n"/>
      <c r="M80" s="11" t="n"/>
      <c r="N80" s="12" t="n"/>
      <c r="O80" s="20">
        <f>IF($A80="","",IF(OR($B80="",$C80="",$D80="",$F80="",$G80=""),"Check required fields",IF($K80="","Check status",IF($K80="Canceled","Clear",IF($I80="","Check host",IF(OR($C80&lt;Assumptions!$B$6,$E80&gt;Assumptions!$B$7),"Check time",IF(COUNTIFS($B$5:$B$104,$B80,$I$5:$I$104,$I80,$C$5:$C$104,"&lt;"&amp;$E80,$E$5:$E$104,"&gt;"&amp;$C80,$K$5:$K$104,"&lt;&gt;Canceled")&gt;1,"Check host overlap",IF(COUNTIFS($B$5:$B$104,$B80,$F$5:$F$104,$F80,$G$5:$G$104,$G80,$C$5:$C$104,"&lt;"&amp;$E80,$E$5:$E$104,"&gt;"&amp;$C80,$K$5:$K$104,"&lt;&gt;Canceled")&gt;1,"Check unit overlap","Clear"))))))))</f>
        <v/>
      </c>
      <c r="P80" s="20">
        <f>IF($A80="","",IF(OR($K80="Canceled",$L80="No-show",$M80="No interest",$M80="Application started"),"",IF(AND($K80="Completed",OR($M80="Interested",$M80="Reschedule requested"),$N80=""),"Add follow-up",IF(AND($N80&lt;&gt;"",$N80&lt;TODAY()),"Review overdue",""))))</f>
        <v/>
      </c>
      <c r="Q80" s="17" t="n"/>
    </row>
    <row r="81" ht="22" customHeight="1">
      <c r="A81" s="11" t="n"/>
      <c r="B81" s="12" t="n"/>
      <c r="C81" s="13" t="n"/>
      <c r="D81" s="14" t="n"/>
      <c r="E81" s="15">
        <f>IF(OR($B81="",$C81="",$D81=""),"",IFERROR($C81+$D81/1440,""))</f>
        <v/>
      </c>
      <c r="F81" s="11" t="n"/>
      <c r="G81" s="16" t="n"/>
      <c r="H81" s="11" t="n"/>
      <c r="I81" s="11" t="n"/>
      <c r="J81" s="17" t="n"/>
      <c r="K81" s="16" t="n"/>
      <c r="L81" s="16" t="n"/>
      <c r="M81" s="11" t="n"/>
      <c r="N81" s="12" t="n"/>
      <c r="O81" s="18">
        <f>IF($A81="","",IF(OR($B81="",$C81="",$D81="",$F81="",$G81=""),"Check required fields",IF($K81="","Check status",IF($K81="Canceled","Clear",IF($I81="","Check host",IF(OR($C81&lt;Assumptions!$B$6,$E81&gt;Assumptions!$B$7),"Check time",IF(COUNTIFS($B$5:$B$104,$B81,$I$5:$I$104,$I81,$C$5:$C$104,"&lt;"&amp;$E81,$E$5:$E$104,"&gt;"&amp;$C81,$K$5:$K$104,"&lt;&gt;Canceled")&gt;1,"Check host overlap",IF(COUNTIFS($B$5:$B$104,$B81,$F$5:$F$104,$F81,$G$5:$G$104,$G81,$C$5:$C$104,"&lt;"&amp;$E81,$E$5:$E$104,"&gt;"&amp;$C81,$K$5:$K$104,"&lt;&gt;Canceled")&gt;1,"Check unit overlap","Clear"))))))))</f>
        <v/>
      </c>
      <c r="P81" s="18">
        <f>IF($A81="","",IF(OR($K81="Canceled",$L81="No-show",$M81="No interest",$M81="Application started"),"",IF(AND($K81="Completed",OR($M81="Interested",$M81="Reschedule requested"),$N81=""),"Add follow-up",IF(AND($N81&lt;&gt;"",$N81&lt;TODAY()),"Review overdue",""))))</f>
        <v/>
      </c>
      <c r="Q81" s="17" t="n"/>
    </row>
    <row r="82" ht="22" customHeight="1">
      <c r="A82" s="11" t="n"/>
      <c r="B82" s="12" t="n"/>
      <c r="C82" s="13" t="n"/>
      <c r="D82" s="14" t="n"/>
      <c r="E82" s="19">
        <f>IF(OR($B82="",$C82="",$D82=""),"",IFERROR($C82+$D82/1440,""))</f>
        <v/>
      </c>
      <c r="F82" s="11" t="n"/>
      <c r="G82" s="16" t="n"/>
      <c r="H82" s="11" t="n"/>
      <c r="I82" s="11" t="n"/>
      <c r="J82" s="17" t="n"/>
      <c r="K82" s="16" t="n"/>
      <c r="L82" s="16" t="n"/>
      <c r="M82" s="11" t="n"/>
      <c r="N82" s="12" t="n"/>
      <c r="O82" s="20">
        <f>IF($A82="","",IF(OR($B82="",$C82="",$D82="",$F82="",$G82=""),"Check required fields",IF($K82="","Check status",IF($K82="Canceled","Clear",IF($I82="","Check host",IF(OR($C82&lt;Assumptions!$B$6,$E82&gt;Assumptions!$B$7),"Check time",IF(COUNTIFS($B$5:$B$104,$B82,$I$5:$I$104,$I82,$C$5:$C$104,"&lt;"&amp;$E82,$E$5:$E$104,"&gt;"&amp;$C82,$K$5:$K$104,"&lt;&gt;Canceled")&gt;1,"Check host overlap",IF(COUNTIFS($B$5:$B$104,$B82,$F$5:$F$104,$F82,$G$5:$G$104,$G82,$C$5:$C$104,"&lt;"&amp;$E82,$E$5:$E$104,"&gt;"&amp;$C82,$K$5:$K$104,"&lt;&gt;Canceled")&gt;1,"Check unit overlap","Clear"))))))))</f>
        <v/>
      </c>
      <c r="P82" s="20">
        <f>IF($A82="","",IF(OR($K82="Canceled",$L82="No-show",$M82="No interest",$M82="Application started"),"",IF(AND($K82="Completed",OR($M82="Interested",$M82="Reschedule requested"),$N82=""),"Add follow-up",IF(AND($N82&lt;&gt;"",$N82&lt;TODAY()),"Review overdue",""))))</f>
        <v/>
      </c>
      <c r="Q82" s="17" t="n"/>
    </row>
    <row r="83" ht="22" customHeight="1">
      <c r="A83" s="11" t="n"/>
      <c r="B83" s="12" t="n"/>
      <c r="C83" s="13" t="n"/>
      <c r="D83" s="14" t="n"/>
      <c r="E83" s="15">
        <f>IF(OR($B83="",$C83="",$D83=""),"",IFERROR($C83+$D83/1440,""))</f>
        <v/>
      </c>
      <c r="F83" s="11" t="n"/>
      <c r="G83" s="16" t="n"/>
      <c r="H83" s="11" t="n"/>
      <c r="I83" s="11" t="n"/>
      <c r="J83" s="17" t="n"/>
      <c r="K83" s="16" t="n"/>
      <c r="L83" s="16" t="n"/>
      <c r="M83" s="11" t="n"/>
      <c r="N83" s="12" t="n"/>
      <c r="O83" s="18">
        <f>IF($A83="","",IF(OR($B83="",$C83="",$D83="",$F83="",$G83=""),"Check required fields",IF($K83="","Check status",IF($K83="Canceled","Clear",IF($I83="","Check host",IF(OR($C83&lt;Assumptions!$B$6,$E83&gt;Assumptions!$B$7),"Check time",IF(COUNTIFS($B$5:$B$104,$B83,$I$5:$I$104,$I83,$C$5:$C$104,"&lt;"&amp;$E83,$E$5:$E$104,"&gt;"&amp;$C83,$K$5:$K$104,"&lt;&gt;Canceled")&gt;1,"Check host overlap",IF(COUNTIFS($B$5:$B$104,$B83,$F$5:$F$104,$F83,$G$5:$G$104,$G83,$C$5:$C$104,"&lt;"&amp;$E83,$E$5:$E$104,"&gt;"&amp;$C83,$K$5:$K$104,"&lt;&gt;Canceled")&gt;1,"Check unit overlap","Clear"))))))))</f>
        <v/>
      </c>
      <c r="P83" s="18">
        <f>IF($A83="","",IF(OR($K83="Canceled",$L83="No-show",$M83="No interest",$M83="Application started"),"",IF(AND($K83="Completed",OR($M83="Interested",$M83="Reschedule requested"),$N83=""),"Add follow-up",IF(AND($N83&lt;&gt;"",$N83&lt;TODAY()),"Review overdue",""))))</f>
        <v/>
      </c>
      <c r="Q83" s="17" t="n"/>
    </row>
    <row r="84" ht="22" customHeight="1">
      <c r="A84" s="11" t="n"/>
      <c r="B84" s="12" t="n"/>
      <c r="C84" s="13" t="n"/>
      <c r="D84" s="14" t="n"/>
      <c r="E84" s="19">
        <f>IF(OR($B84="",$C84="",$D84=""),"",IFERROR($C84+$D84/1440,""))</f>
        <v/>
      </c>
      <c r="F84" s="11" t="n"/>
      <c r="G84" s="16" t="n"/>
      <c r="H84" s="11" t="n"/>
      <c r="I84" s="11" t="n"/>
      <c r="J84" s="17" t="n"/>
      <c r="K84" s="16" t="n"/>
      <c r="L84" s="16" t="n"/>
      <c r="M84" s="11" t="n"/>
      <c r="N84" s="12" t="n"/>
      <c r="O84" s="20">
        <f>IF($A84="","",IF(OR($B84="",$C84="",$D84="",$F84="",$G84=""),"Check required fields",IF($K84="","Check status",IF($K84="Canceled","Clear",IF($I84="","Check host",IF(OR($C84&lt;Assumptions!$B$6,$E84&gt;Assumptions!$B$7),"Check time",IF(COUNTIFS($B$5:$B$104,$B84,$I$5:$I$104,$I84,$C$5:$C$104,"&lt;"&amp;$E84,$E$5:$E$104,"&gt;"&amp;$C84,$K$5:$K$104,"&lt;&gt;Canceled")&gt;1,"Check host overlap",IF(COUNTIFS($B$5:$B$104,$B84,$F$5:$F$104,$F84,$G$5:$G$104,$G84,$C$5:$C$104,"&lt;"&amp;$E84,$E$5:$E$104,"&gt;"&amp;$C84,$K$5:$K$104,"&lt;&gt;Canceled")&gt;1,"Check unit overlap","Clear"))))))))</f>
        <v/>
      </c>
      <c r="P84" s="20">
        <f>IF($A84="","",IF(OR($K84="Canceled",$L84="No-show",$M84="No interest",$M84="Application started"),"",IF(AND($K84="Completed",OR($M84="Interested",$M84="Reschedule requested"),$N84=""),"Add follow-up",IF(AND($N84&lt;&gt;"",$N84&lt;TODAY()),"Review overdue",""))))</f>
        <v/>
      </c>
      <c r="Q84" s="17" t="n"/>
    </row>
    <row r="85" ht="22" customHeight="1">
      <c r="A85" s="11" t="n"/>
      <c r="B85" s="12" t="n"/>
      <c r="C85" s="13" t="n"/>
      <c r="D85" s="14" t="n"/>
      <c r="E85" s="15">
        <f>IF(OR($B85="",$C85="",$D85=""),"",IFERROR($C85+$D85/1440,""))</f>
        <v/>
      </c>
      <c r="F85" s="11" t="n"/>
      <c r="G85" s="16" t="n"/>
      <c r="H85" s="11" t="n"/>
      <c r="I85" s="11" t="n"/>
      <c r="J85" s="17" t="n"/>
      <c r="K85" s="16" t="n"/>
      <c r="L85" s="16" t="n"/>
      <c r="M85" s="11" t="n"/>
      <c r="N85" s="12" t="n"/>
      <c r="O85" s="18">
        <f>IF($A85="","",IF(OR($B85="",$C85="",$D85="",$F85="",$G85=""),"Check required fields",IF($K85="","Check status",IF($K85="Canceled","Clear",IF($I85="","Check host",IF(OR($C85&lt;Assumptions!$B$6,$E85&gt;Assumptions!$B$7),"Check time",IF(COUNTIFS($B$5:$B$104,$B85,$I$5:$I$104,$I85,$C$5:$C$104,"&lt;"&amp;$E85,$E$5:$E$104,"&gt;"&amp;$C85,$K$5:$K$104,"&lt;&gt;Canceled")&gt;1,"Check host overlap",IF(COUNTIFS($B$5:$B$104,$B85,$F$5:$F$104,$F85,$G$5:$G$104,$G85,$C$5:$C$104,"&lt;"&amp;$E85,$E$5:$E$104,"&gt;"&amp;$C85,$K$5:$K$104,"&lt;&gt;Canceled")&gt;1,"Check unit overlap","Clear"))))))))</f>
        <v/>
      </c>
      <c r="P85" s="18">
        <f>IF($A85="","",IF(OR($K85="Canceled",$L85="No-show",$M85="No interest",$M85="Application started"),"",IF(AND($K85="Completed",OR($M85="Interested",$M85="Reschedule requested"),$N85=""),"Add follow-up",IF(AND($N85&lt;&gt;"",$N85&lt;TODAY()),"Review overdue",""))))</f>
        <v/>
      </c>
      <c r="Q85" s="17" t="n"/>
    </row>
    <row r="86" ht="22" customHeight="1">
      <c r="A86" s="11" t="n"/>
      <c r="B86" s="12" t="n"/>
      <c r="C86" s="13" t="n"/>
      <c r="D86" s="14" t="n"/>
      <c r="E86" s="19">
        <f>IF(OR($B86="",$C86="",$D86=""),"",IFERROR($C86+$D86/1440,""))</f>
        <v/>
      </c>
      <c r="F86" s="11" t="n"/>
      <c r="G86" s="16" t="n"/>
      <c r="H86" s="11" t="n"/>
      <c r="I86" s="11" t="n"/>
      <c r="J86" s="17" t="n"/>
      <c r="K86" s="16" t="n"/>
      <c r="L86" s="16" t="n"/>
      <c r="M86" s="11" t="n"/>
      <c r="N86" s="12" t="n"/>
      <c r="O86" s="20">
        <f>IF($A86="","",IF(OR($B86="",$C86="",$D86="",$F86="",$G86=""),"Check required fields",IF($K86="","Check status",IF($K86="Canceled","Clear",IF($I86="","Check host",IF(OR($C86&lt;Assumptions!$B$6,$E86&gt;Assumptions!$B$7),"Check time",IF(COUNTIFS($B$5:$B$104,$B86,$I$5:$I$104,$I86,$C$5:$C$104,"&lt;"&amp;$E86,$E$5:$E$104,"&gt;"&amp;$C86,$K$5:$K$104,"&lt;&gt;Canceled")&gt;1,"Check host overlap",IF(COUNTIFS($B$5:$B$104,$B86,$F$5:$F$104,$F86,$G$5:$G$104,$G86,$C$5:$C$104,"&lt;"&amp;$E86,$E$5:$E$104,"&gt;"&amp;$C86,$K$5:$K$104,"&lt;&gt;Canceled")&gt;1,"Check unit overlap","Clear"))))))))</f>
        <v/>
      </c>
      <c r="P86" s="20">
        <f>IF($A86="","",IF(OR($K86="Canceled",$L86="No-show",$M86="No interest",$M86="Application started"),"",IF(AND($K86="Completed",OR($M86="Interested",$M86="Reschedule requested"),$N86=""),"Add follow-up",IF(AND($N86&lt;&gt;"",$N86&lt;TODAY()),"Review overdue",""))))</f>
        <v/>
      </c>
      <c r="Q86" s="17" t="n"/>
    </row>
    <row r="87" ht="22" customHeight="1">
      <c r="A87" s="11" t="n"/>
      <c r="B87" s="12" t="n"/>
      <c r="C87" s="13" t="n"/>
      <c r="D87" s="14" t="n"/>
      <c r="E87" s="15">
        <f>IF(OR($B87="",$C87="",$D87=""),"",IFERROR($C87+$D87/1440,""))</f>
        <v/>
      </c>
      <c r="F87" s="11" t="n"/>
      <c r="G87" s="16" t="n"/>
      <c r="H87" s="11" t="n"/>
      <c r="I87" s="11" t="n"/>
      <c r="J87" s="17" t="n"/>
      <c r="K87" s="16" t="n"/>
      <c r="L87" s="16" t="n"/>
      <c r="M87" s="11" t="n"/>
      <c r="N87" s="12" t="n"/>
      <c r="O87" s="18">
        <f>IF($A87="","",IF(OR($B87="",$C87="",$D87="",$F87="",$G87=""),"Check required fields",IF($K87="","Check status",IF($K87="Canceled","Clear",IF($I87="","Check host",IF(OR($C87&lt;Assumptions!$B$6,$E87&gt;Assumptions!$B$7),"Check time",IF(COUNTIFS($B$5:$B$104,$B87,$I$5:$I$104,$I87,$C$5:$C$104,"&lt;"&amp;$E87,$E$5:$E$104,"&gt;"&amp;$C87,$K$5:$K$104,"&lt;&gt;Canceled")&gt;1,"Check host overlap",IF(COUNTIFS($B$5:$B$104,$B87,$F$5:$F$104,$F87,$G$5:$G$104,$G87,$C$5:$C$104,"&lt;"&amp;$E87,$E$5:$E$104,"&gt;"&amp;$C87,$K$5:$K$104,"&lt;&gt;Canceled")&gt;1,"Check unit overlap","Clear"))))))))</f>
        <v/>
      </c>
      <c r="P87" s="18">
        <f>IF($A87="","",IF(OR($K87="Canceled",$L87="No-show",$M87="No interest",$M87="Application started"),"",IF(AND($K87="Completed",OR($M87="Interested",$M87="Reschedule requested"),$N87=""),"Add follow-up",IF(AND($N87&lt;&gt;"",$N87&lt;TODAY()),"Review overdue",""))))</f>
        <v/>
      </c>
      <c r="Q87" s="17" t="n"/>
    </row>
    <row r="88" ht="22" customHeight="1">
      <c r="A88" s="11" t="n"/>
      <c r="B88" s="12" t="n"/>
      <c r="C88" s="13" t="n"/>
      <c r="D88" s="14" t="n"/>
      <c r="E88" s="19">
        <f>IF(OR($B88="",$C88="",$D88=""),"",IFERROR($C88+$D88/1440,""))</f>
        <v/>
      </c>
      <c r="F88" s="11" t="n"/>
      <c r="G88" s="16" t="n"/>
      <c r="H88" s="11" t="n"/>
      <c r="I88" s="11" t="n"/>
      <c r="J88" s="17" t="n"/>
      <c r="K88" s="16" t="n"/>
      <c r="L88" s="16" t="n"/>
      <c r="M88" s="11" t="n"/>
      <c r="N88" s="12" t="n"/>
      <c r="O88" s="20">
        <f>IF($A88="","",IF(OR($B88="",$C88="",$D88="",$F88="",$G88=""),"Check required fields",IF($K88="","Check status",IF($K88="Canceled","Clear",IF($I88="","Check host",IF(OR($C88&lt;Assumptions!$B$6,$E88&gt;Assumptions!$B$7),"Check time",IF(COUNTIFS($B$5:$B$104,$B88,$I$5:$I$104,$I88,$C$5:$C$104,"&lt;"&amp;$E88,$E$5:$E$104,"&gt;"&amp;$C88,$K$5:$K$104,"&lt;&gt;Canceled")&gt;1,"Check host overlap",IF(COUNTIFS($B$5:$B$104,$B88,$F$5:$F$104,$F88,$G$5:$G$104,$G88,$C$5:$C$104,"&lt;"&amp;$E88,$E$5:$E$104,"&gt;"&amp;$C88,$K$5:$K$104,"&lt;&gt;Canceled")&gt;1,"Check unit overlap","Clear"))))))))</f>
        <v/>
      </c>
      <c r="P88" s="20">
        <f>IF($A88="","",IF(OR($K88="Canceled",$L88="No-show",$M88="No interest",$M88="Application started"),"",IF(AND($K88="Completed",OR($M88="Interested",$M88="Reschedule requested"),$N88=""),"Add follow-up",IF(AND($N88&lt;&gt;"",$N88&lt;TODAY()),"Review overdue",""))))</f>
        <v/>
      </c>
      <c r="Q88" s="17" t="n"/>
    </row>
    <row r="89" ht="22" customHeight="1">
      <c r="A89" s="11" t="n"/>
      <c r="B89" s="12" t="n"/>
      <c r="C89" s="13" t="n"/>
      <c r="D89" s="14" t="n"/>
      <c r="E89" s="15">
        <f>IF(OR($B89="",$C89="",$D89=""),"",IFERROR($C89+$D89/1440,""))</f>
        <v/>
      </c>
      <c r="F89" s="11" t="n"/>
      <c r="G89" s="16" t="n"/>
      <c r="H89" s="11" t="n"/>
      <c r="I89" s="11" t="n"/>
      <c r="J89" s="17" t="n"/>
      <c r="K89" s="16" t="n"/>
      <c r="L89" s="16" t="n"/>
      <c r="M89" s="11" t="n"/>
      <c r="N89" s="12" t="n"/>
      <c r="O89" s="18">
        <f>IF($A89="","",IF(OR($B89="",$C89="",$D89="",$F89="",$G89=""),"Check required fields",IF($K89="","Check status",IF($K89="Canceled","Clear",IF($I89="","Check host",IF(OR($C89&lt;Assumptions!$B$6,$E89&gt;Assumptions!$B$7),"Check time",IF(COUNTIFS($B$5:$B$104,$B89,$I$5:$I$104,$I89,$C$5:$C$104,"&lt;"&amp;$E89,$E$5:$E$104,"&gt;"&amp;$C89,$K$5:$K$104,"&lt;&gt;Canceled")&gt;1,"Check host overlap",IF(COUNTIFS($B$5:$B$104,$B89,$F$5:$F$104,$F89,$G$5:$G$104,$G89,$C$5:$C$104,"&lt;"&amp;$E89,$E$5:$E$104,"&gt;"&amp;$C89,$K$5:$K$104,"&lt;&gt;Canceled")&gt;1,"Check unit overlap","Clear"))))))))</f>
        <v/>
      </c>
      <c r="P89" s="18">
        <f>IF($A89="","",IF(OR($K89="Canceled",$L89="No-show",$M89="No interest",$M89="Application started"),"",IF(AND($K89="Completed",OR($M89="Interested",$M89="Reschedule requested"),$N89=""),"Add follow-up",IF(AND($N89&lt;&gt;"",$N89&lt;TODAY()),"Review overdue",""))))</f>
        <v/>
      </c>
      <c r="Q89" s="17" t="n"/>
    </row>
    <row r="90" ht="22" customHeight="1">
      <c r="A90" s="11" t="n"/>
      <c r="B90" s="12" t="n"/>
      <c r="C90" s="13" t="n"/>
      <c r="D90" s="14" t="n"/>
      <c r="E90" s="19">
        <f>IF(OR($B90="",$C90="",$D90=""),"",IFERROR($C90+$D90/1440,""))</f>
        <v/>
      </c>
      <c r="F90" s="11" t="n"/>
      <c r="G90" s="16" t="n"/>
      <c r="H90" s="11" t="n"/>
      <c r="I90" s="11" t="n"/>
      <c r="J90" s="17" t="n"/>
      <c r="K90" s="16" t="n"/>
      <c r="L90" s="16" t="n"/>
      <c r="M90" s="11" t="n"/>
      <c r="N90" s="12" t="n"/>
      <c r="O90" s="20">
        <f>IF($A90="","",IF(OR($B90="",$C90="",$D90="",$F90="",$G90=""),"Check required fields",IF($K90="","Check status",IF($K90="Canceled","Clear",IF($I90="","Check host",IF(OR($C90&lt;Assumptions!$B$6,$E90&gt;Assumptions!$B$7),"Check time",IF(COUNTIFS($B$5:$B$104,$B90,$I$5:$I$104,$I90,$C$5:$C$104,"&lt;"&amp;$E90,$E$5:$E$104,"&gt;"&amp;$C90,$K$5:$K$104,"&lt;&gt;Canceled")&gt;1,"Check host overlap",IF(COUNTIFS($B$5:$B$104,$B90,$F$5:$F$104,$F90,$G$5:$G$104,$G90,$C$5:$C$104,"&lt;"&amp;$E90,$E$5:$E$104,"&gt;"&amp;$C90,$K$5:$K$104,"&lt;&gt;Canceled")&gt;1,"Check unit overlap","Clear"))))))))</f>
        <v/>
      </c>
      <c r="P90" s="20">
        <f>IF($A90="","",IF(OR($K90="Canceled",$L90="No-show",$M90="No interest",$M90="Application started"),"",IF(AND($K90="Completed",OR($M90="Interested",$M90="Reschedule requested"),$N90=""),"Add follow-up",IF(AND($N90&lt;&gt;"",$N90&lt;TODAY()),"Review overdue",""))))</f>
        <v/>
      </c>
      <c r="Q90" s="17" t="n"/>
    </row>
    <row r="91" ht="22" customHeight="1">
      <c r="A91" s="11" t="n"/>
      <c r="B91" s="12" t="n"/>
      <c r="C91" s="13" t="n"/>
      <c r="D91" s="14" t="n"/>
      <c r="E91" s="15">
        <f>IF(OR($B91="",$C91="",$D91=""),"",IFERROR($C91+$D91/1440,""))</f>
        <v/>
      </c>
      <c r="F91" s="11" t="n"/>
      <c r="G91" s="16" t="n"/>
      <c r="H91" s="11" t="n"/>
      <c r="I91" s="11" t="n"/>
      <c r="J91" s="17" t="n"/>
      <c r="K91" s="16" t="n"/>
      <c r="L91" s="16" t="n"/>
      <c r="M91" s="11" t="n"/>
      <c r="N91" s="12" t="n"/>
      <c r="O91" s="18">
        <f>IF($A91="","",IF(OR($B91="",$C91="",$D91="",$F91="",$G91=""),"Check required fields",IF($K91="","Check status",IF($K91="Canceled","Clear",IF($I91="","Check host",IF(OR($C91&lt;Assumptions!$B$6,$E91&gt;Assumptions!$B$7),"Check time",IF(COUNTIFS($B$5:$B$104,$B91,$I$5:$I$104,$I91,$C$5:$C$104,"&lt;"&amp;$E91,$E$5:$E$104,"&gt;"&amp;$C91,$K$5:$K$104,"&lt;&gt;Canceled")&gt;1,"Check host overlap",IF(COUNTIFS($B$5:$B$104,$B91,$F$5:$F$104,$F91,$G$5:$G$104,$G91,$C$5:$C$104,"&lt;"&amp;$E91,$E$5:$E$104,"&gt;"&amp;$C91,$K$5:$K$104,"&lt;&gt;Canceled")&gt;1,"Check unit overlap","Clear"))))))))</f>
        <v/>
      </c>
      <c r="P91" s="18">
        <f>IF($A91="","",IF(OR($K91="Canceled",$L91="No-show",$M91="No interest",$M91="Application started"),"",IF(AND($K91="Completed",OR($M91="Interested",$M91="Reschedule requested"),$N91=""),"Add follow-up",IF(AND($N91&lt;&gt;"",$N91&lt;TODAY()),"Review overdue",""))))</f>
        <v/>
      </c>
      <c r="Q91" s="17" t="n"/>
    </row>
    <row r="92" ht="22" customHeight="1">
      <c r="A92" s="11" t="n"/>
      <c r="B92" s="12" t="n"/>
      <c r="C92" s="13" t="n"/>
      <c r="D92" s="14" t="n"/>
      <c r="E92" s="19">
        <f>IF(OR($B92="",$C92="",$D92=""),"",IFERROR($C92+$D92/1440,""))</f>
        <v/>
      </c>
      <c r="F92" s="11" t="n"/>
      <c r="G92" s="16" t="n"/>
      <c r="H92" s="11" t="n"/>
      <c r="I92" s="11" t="n"/>
      <c r="J92" s="17" t="n"/>
      <c r="K92" s="16" t="n"/>
      <c r="L92" s="16" t="n"/>
      <c r="M92" s="11" t="n"/>
      <c r="N92" s="12" t="n"/>
      <c r="O92" s="20">
        <f>IF($A92="","",IF(OR($B92="",$C92="",$D92="",$F92="",$G92=""),"Check required fields",IF($K92="","Check status",IF($K92="Canceled","Clear",IF($I92="","Check host",IF(OR($C92&lt;Assumptions!$B$6,$E92&gt;Assumptions!$B$7),"Check time",IF(COUNTIFS($B$5:$B$104,$B92,$I$5:$I$104,$I92,$C$5:$C$104,"&lt;"&amp;$E92,$E$5:$E$104,"&gt;"&amp;$C92,$K$5:$K$104,"&lt;&gt;Canceled")&gt;1,"Check host overlap",IF(COUNTIFS($B$5:$B$104,$B92,$F$5:$F$104,$F92,$G$5:$G$104,$G92,$C$5:$C$104,"&lt;"&amp;$E92,$E$5:$E$104,"&gt;"&amp;$C92,$K$5:$K$104,"&lt;&gt;Canceled")&gt;1,"Check unit overlap","Clear"))))))))</f>
        <v/>
      </c>
      <c r="P92" s="20">
        <f>IF($A92="","",IF(OR($K92="Canceled",$L92="No-show",$M92="No interest",$M92="Application started"),"",IF(AND($K92="Completed",OR($M92="Interested",$M92="Reschedule requested"),$N92=""),"Add follow-up",IF(AND($N92&lt;&gt;"",$N92&lt;TODAY()),"Review overdue",""))))</f>
        <v/>
      </c>
      <c r="Q92" s="17" t="n"/>
    </row>
    <row r="93" ht="22" customHeight="1">
      <c r="A93" s="11" t="n"/>
      <c r="B93" s="12" t="n"/>
      <c r="C93" s="13" t="n"/>
      <c r="D93" s="14" t="n"/>
      <c r="E93" s="15">
        <f>IF(OR($B93="",$C93="",$D93=""),"",IFERROR($C93+$D93/1440,""))</f>
        <v/>
      </c>
      <c r="F93" s="11" t="n"/>
      <c r="G93" s="16" t="n"/>
      <c r="H93" s="11" t="n"/>
      <c r="I93" s="11" t="n"/>
      <c r="J93" s="17" t="n"/>
      <c r="K93" s="16" t="n"/>
      <c r="L93" s="16" t="n"/>
      <c r="M93" s="11" t="n"/>
      <c r="N93" s="12" t="n"/>
      <c r="O93" s="18">
        <f>IF($A93="","",IF(OR($B93="",$C93="",$D93="",$F93="",$G93=""),"Check required fields",IF($K93="","Check status",IF($K93="Canceled","Clear",IF($I93="","Check host",IF(OR($C93&lt;Assumptions!$B$6,$E93&gt;Assumptions!$B$7),"Check time",IF(COUNTIFS($B$5:$B$104,$B93,$I$5:$I$104,$I93,$C$5:$C$104,"&lt;"&amp;$E93,$E$5:$E$104,"&gt;"&amp;$C93,$K$5:$K$104,"&lt;&gt;Canceled")&gt;1,"Check host overlap",IF(COUNTIFS($B$5:$B$104,$B93,$F$5:$F$104,$F93,$G$5:$G$104,$G93,$C$5:$C$104,"&lt;"&amp;$E93,$E$5:$E$104,"&gt;"&amp;$C93,$K$5:$K$104,"&lt;&gt;Canceled")&gt;1,"Check unit overlap","Clear"))))))))</f>
        <v/>
      </c>
      <c r="P93" s="18">
        <f>IF($A93="","",IF(OR($K93="Canceled",$L93="No-show",$M93="No interest",$M93="Application started"),"",IF(AND($K93="Completed",OR($M93="Interested",$M93="Reschedule requested"),$N93=""),"Add follow-up",IF(AND($N93&lt;&gt;"",$N93&lt;TODAY()),"Review overdue",""))))</f>
        <v/>
      </c>
      <c r="Q93" s="17" t="n"/>
    </row>
    <row r="94" ht="22" customHeight="1">
      <c r="A94" s="11" t="n"/>
      <c r="B94" s="12" t="n"/>
      <c r="C94" s="13" t="n"/>
      <c r="D94" s="14" t="n"/>
      <c r="E94" s="19">
        <f>IF(OR($B94="",$C94="",$D94=""),"",IFERROR($C94+$D94/1440,""))</f>
        <v/>
      </c>
      <c r="F94" s="11" t="n"/>
      <c r="G94" s="16" t="n"/>
      <c r="H94" s="11" t="n"/>
      <c r="I94" s="11" t="n"/>
      <c r="J94" s="17" t="n"/>
      <c r="K94" s="16" t="n"/>
      <c r="L94" s="16" t="n"/>
      <c r="M94" s="11" t="n"/>
      <c r="N94" s="12" t="n"/>
      <c r="O94" s="20">
        <f>IF($A94="","",IF(OR($B94="",$C94="",$D94="",$F94="",$G94=""),"Check required fields",IF($K94="","Check status",IF($K94="Canceled","Clear",IF($I94="","Check host",IF(OR($C94&lt;Assumptions!$B$6,$E94&gt;Assumptions!$B$7),"Check time",IF(COUNTIFS($B$5:$B$104,$B94,$I$5:$I$104,$I94,$C$5:$C$104,"&lt;"&amp;$E94,$E$5:$E$104,"&gt;"&amp;$C94,$K$5:$K$104,"&lt;&gt;Canceled")&gt;1,"Check host overlap",IF(COUNTIFS($B$5:$B$104,$B94,$F$5:$F$104,$F94,$G$5:$G$104,$G94,$C$5:$C$104,"&lt;"&amp;$E94,$E$5:$E$104,"&gt;"&amp;$C94,$K$5:$K$104,"&lt;&gt;Canceled")&gt;1,"Check unit overlap","Clear"))))))))</f>
        <v/>
      </c>
      <c r="P94" s="20">
        <f>IF($A94="","",IF(OR($K94="Canceled",$L94="No-show",$M94="No interest",$M94="Application started"),"",IF(AND($K94="Completed",OR($M94="Interested",$M94="Reschedule requested"),$N94=""),"Add follow-up",IF(AND($N94&lt;&gt;"",$N94&lt;TODAY()),"Review overdue",""))))</f>
        <v/>
      </c>
      <c r="Q94" s="17" t="n"/>
    </row>
    <row r="95" ht="22" customHeight="1">
      <c r="A95" s="11" t="n"/>
      <c r="B95" s="12" t="n"/>
      <c r="C95" s="13" t="n"/>
      <c r="D95" s="14" t="n"/>
      <c r="E95" s="15">
        <f>IF(OR($B95="",$C95="",$D95=""),"",IFERROR($C95+$D95/1440,""))</f>
        <v/>
      </c>
      <c r="F95" s="11" t="n"/>
      <c r="G95" s="16" t="n"/>
      <c r="H95" s="11" t="n"/>
      <c r="I95" s="11" t="n"/>
      <c r="J95" s="17" t="n"/>
      <c r="K95" s="16" t="n"/>
      <c r="L95" s="16" t="n"/>
      <c r="M95" s="11" t="n"/>
      <c r="N95" s="12" t="n"/>
      <c r="O95" s="18">
        <f>IF($A95="","",IF(OR($B95="",$C95="",$D95="",$F95="",$G95=""),"Check required fields",IF($K95="","Check status",IF($K95="Canceled","Clear",IF($I95="","Check host",IF(OR($C95&lt;Assumptions!$B$6,$E95&gt;Assumptions!$B$7),"Check time",IF(COUNTIFS($B$5:$B$104,$B95,$I$5:$I$104,$I95,$C$5:$C$104,"&lt;"&amp;$E95,$E$5:$E$104,"&gt;"&amp;$C95,$K$5:$K$104,"&lt;&gt;Canceled")&gt;1,"Check host overlap",IF(COUNTIFS($B$5:$B$104,$B95,$F$5:$F$104,$F95,$G$5:$G$104,$G95,$C$5:$C$104,"&lt;"&amp;$E95,$E$5:$E$104,"&gt;"&amp;$C95,$K$5:$K$104,"&lt;&gt;Canceled")&gt;1,"Check unit overlap","Clear"))))))))</f>
        <v/>
      </c>
      <c r="P95" s="18">
        <f>IF($A95="","",IF(OR($K95="Canceled",$L95="No-show",$M95="No interest",$M95="Application started"),"",IF(AND($K95="Completed",OR($M95="Interested",$M95="Reschedule requested"),$N95=""),"Add follow-up",IF(AND($N95&lt;&gt;"",$N95&lt;TODAY()),"Review overdue",""))))</f>
        <v/>
      </c>
      <c r="Q95" s="17" t="n"/>
    </row>
    <row r="96" ht="22" customHeight="1">
      <c r="A96" s="11" t="n"/>
      <c r="B96" s="12" t="n"/>
      <c r="C96" s="13" t="n"/>
      <c r="D96" s="14" t="n"/>
      <c r="E96" s="19">
        <f>IF(OR($B96="",$C96="",$D96=""),"",IFERROR($C96+$D96/1440,""))</f>
        <v/>
      </c>
      <c r="F96" s="11" t="n"/>
      <c r="G96" s="16" t="n"/>
      <c r="H96" s="11" t="n"/>
      <c r="I96" s="11" t="n"/>
      <c r="J96" s="17" t="n"/>
      <c r="K96" s="16" t="n"/>
      <c r="L96" s="16" t="n"/>
      <c r="M96" s="11" t="n"/>
      <c r="N96" s="12" t="n"/>
      <c r="O96" s="20">
        <f>IF($A96="","",IF(OR($B96="",$C96="",$D96="",$F96="",$G96=""),"Check required fields",IF($K96="","Check status",IF($K96="Canceled","Clear",IF($I96="","Check host",IF(OR($C96&lt;Assumptions!$B$6,$E96&gt;Assumptions!$B$7),"Check time",IF(COUNTIFS($B$5:$B$104,$B96,$I$5:$I$104,$I96,$C$5:$C$104,"&lt;"&amp;$E96,$E$5:$E$104,"&gt;"&amp;$C96,$K$5:$K$104,"&lt;&gt;Canceled")&gt;1,"Check host overlap",IF(COUNTIFS($B$5:$B$104,$B96,$F$5:$F$104,$F96,$G$5:$G$104,$G96,$C$5:$C$104,"&lt;"&amp;$E96,$E$5:$E$104,"&gt;"&amp;$C96,$K$5:$K$104,"&lt;&gt;Canceled")&gt;1,"Check unit overlap","Clear"))))))))</f>
        <v/>
      </c>
      <c r="P96" s="20">
        <f>IF($A96="","",IF(OR($K96="Canceled",$L96="No-show",$M96="No interest",$M96="Application started"),"",IF(AND($K96="Completed",OR($M96="Interested",$M96="Reschedule requested"),$N96=""),"Add follow-up",IF(AND($N96&lt;&gt;"",$N96&lt;TODAY()),"Review overdue",""))))</f>
        <v/>
      </c>
      <c r="Q96" s="17" t="n"/>
    </row>
    <row r="97" ht="22" customHeight="1">
      <c r="A97" s="11" t="n"/>
      <c r="B97" s="12" t="n"/>
      <c r="C97" s="13" t="n"/>
      <c r="D97" s="14" t="n"/>
      <c r="E97" s="15">
        <f>IF(OR($B97="",$C97="",$D97=""),"",IFERROR($C97+$D97/1440,""))</f>
        <v/>
      </c>
      <c r="F97" s="11" t="n"/>
      <c r="G97" s="16" t="n"/>
      <c r="H97" s="11" t="n"/>
      <c r="I97" s="11" t="n"/>
      <c r="J97" s="17" t="n"/>
      <c r="K97" s="16" t="n"/>
      <c r="L97" s="16" t="n"/>
      <c r="M97" s="11" t="n"/>
      <c r="N97" s="12" t="n"/>
      <c r="O97" s="18">
        <f>IF($A97="","",IF(OR($B97="",$C97="",$D97="",$F97="",$G97=""),"Check required fields",IF($K97="","Check status",IF($K97="Canceled","Clear",IF($I97="","Check host",IF(OR($C97&lt;Assumptions!$B$6,$E97&gt;Assumptions!$B$7),"Check time",IF(COUNTIFS($B$5:$B$104,$B97,$I$5:$I$104,$I97,$C$5:$C$104,"&lt;"&amp;$E97,$E$5:$E$104,"&gt;"&amp;$C97,$K$5:$K$104,"&lt;&gt;Canceled")&gt;1,"Check host overlap",IF(COUNTIFS($B$5:$B$104,$B97,$F$5:$F$104,$F97,$G$5:$G$104,$G97,$C$5:$C$104,"&lt;"&amp;$E97,$E$5:$E$104,"&gt;"&amp;$C97,$K$5:$K$104,"&lt;&gt;Canceled")&gt;1,"Check unit overlap","Clear"))))))))</f>
        <v/>
      </c>
      <c r="P97" s="18">
        <f>IF($A97="","",IF(OR($K97="Canceled",$L97="No-show",$M97="No interest",$M97="Application started"),"",IF(AND($K97="Completed",OR($M97="Interested",$M97="Reschedule requested"),$N97=""),"Add follow-up",IF(AND($N97&lt;&gt;"",$N97&lt;TODAY()),"Review overdue",""))))</f>
        <v/>
      </c>
      <c r="Q97" s="17" t="n"/>
    </row>
    <row r="98" ht="22" customHeight="1">
      <c r="A98" s="11" t="n"/>
      <c r="B98" s="12" t="n"/>
      <c r="C98" s="13" t="n"/>
      <c r="D98" s="14" t="n"/>
      <c r="E98" s="19">
        <f>IF(OR($B98="",$C98="",$D98=""),"",IFERROR($C98+$D98/1440,""))</f>
        <v/>
      </c>
      <c r="F98" s="11" t="n"/>
      <c r="G98" s="16" t="n"/>
      <c r="H98" s="11" t="n"/>
      <c r="I98" s="11" t="n"/>
      <c r="J98" s="17" t="n"/>
      <c r="K98" s="16" t="n"/>
      <c r="L98" s="16" t="n"/>
      <c r="M98" s="11" t="n"/>
      <c r="N98" s="12" t="n"/>
      <c r="O98" s="20">
        <f>IF($A98="","",IF(OR($B98="",$C98="",$D98="",$F98="",$G98=""),"Check required fields",IF($K98="","Check status",IF($K98="Canceled","Clear",IF($I98="","Check host",IF(OR($C98&lt;Assumptions!$B$6,$E98&gt;Assumptions!$B$7),"Check time",IF(COUNTIFS($B$5:$B$104,$B98,$I$5:$I$104,$I98,$C$5:$C$104,"&lt;"&amp;$E98,$E$5:$E$104,"&gt;"&amp;$C98,$K$5:$K$104,"&lt;&gt;Canceled")&gt;1,"Check host overlap",IF(COUNTIFS($B$5:$B$104,$B98,$F$5:$F$104,$F98,$G$5:$G$104,$G98,$C$5:$C$104,"&lt;"&amp;$E98,$E$5:$E$104,"&gt;"&amp;$C98,$K$5:$K$104,"&lt;&gt;Canceled")&gt;1,"Check unit overlap","Clear"))))))))</f>
        <v/>
      </c>
      <c r="P98" s="20">
        <f>IF($A98="","",IF(OR($K98="Canceled",$L98="No-show",$M98="No interest",$M98="Application started"),"",IF(AND($K98="Completed",OR($M98="Interested",$M98="Reschedule requested"),$N98=""),"Add follow-up",IF(AND($N98&lt;&gt;"",$N98&lt;TODAY()),"Review overdue",""))))</f>
        <v/>
      </c>
      <c r="Q98" s="17" t="n"/>
    </row>
    <row r="99" ht="22" customHeight="1">
      <c r="A99" s="11" t="n"/>
      <c r="B99" s="12" t="n"/>
      <c r="C99" s="13" t="n"/>
      <c r="D99" s="14" t="n"/>
      <c r="E99" s="15">
        <f>IF(OR($B99="",$C99="",$D99=""),"",IFERROR($C99+$D99/1440,""))</f>
        <v/>
      </c>
      <c r="F99" s="11" t="n"/>
      <c r="G99" s="16" t="n"/>
      <c r="H99" s="11" t="n"/>
      <c r="I99" s="11" t="n"/>
      <c r="J99" s="17" t="n"/>
      <c r="K99" s="16" t="n"/>
      <c r="L99" s="16" t="n"/>
      <c r="M99" s="11" t="n"/>
      <c r="N99" s="12" t="n"/>
      <c r="O99" s="18">
        <f>IF($A99="","",IF(OR($B99="",$C99="",$D99="",$F99="",$G99=""),"Check required fields",IF($K99="","Check status",IF($K99="Canceled","Clear",IF($I99="","Check host",IF(OR($C99&lt;Assumptions!$B$6,$E99&gt;Assumptions!$B$7),"Check time",IF(COUNTIFS($B$5:$B$104,$B99,$I$5:$I$104,$I99,$C$5:$C$104,"&lt;"&amp;$E99,$E$5:$E$104,"&gt;"&amp;$C99,$K$5:$K$104,"&lt;&gt;Canceled")&gt;1,"Check host overlap",IF(COUNTIFS($B$5:$B$104,$B99,$F$5:$F$104,$F99,$G$5:$G$104,$G99,$C$5:$C$104,"&lt;"&amp;$E99,$E$5:$E$104,"&gt;"&amp;$C99,$K$5:$K$104,"&lt;&gt;Canceled")&gt;1,"Check unit overlap","Clear"))))))))</f>
        <v/>
      </c>
      <c r="P99" s="18">
        <f>IF($A99="","",IF(OR($K99="Canceled",$L99="No-show",$M99="No interest",$M99="Application started"),"",IF(AND($K99="Completed",OR($M99="Interested",$M99="Reschedule requested"),$N99=""),"Add follow-up",IF(AND($N99&lt;&gt;"",$N99&lt;TODAY()),"Review overdue",""))))</f>
        <v/>
      </c>
      <c r="Q99" s="17" t="n"/>
    </row>
    <row r="100" ht="22" customHeight="1">
      <c r="A100" s="11" t="n"/>
      <c r="B100" s="12" t="n"/>
      <c r="C100" s="13" t="n"/>
      <c r="D100" s="14" t="n"/>
      <c r="E100" s="19">
        <f>IF(OR($B100="",$C100="",$D100=""),"",IFERROR($C100+$D100/1440,""))</f>
        <v/>
      </c>
      <c r="F100" s="11" t="n"/>
      <c r="G100" s="16" t="n"/>
      <c r="H100" s="11" t="n"/>
      <c r="I100" s="11" t="n"/>
      <c r="J100" s="17" t="n"/>
      <c r="K100" s="16" t="n"/>
      <c r="L100" s="16" t="n"/>
      <c r="M100" s="11" t="n"/>
      <c r="N100" s="12" t="n"/>
      <c r="O100" s="20">
        <f>IF($A100="","",IF(OR($B100="",$C100="",$D100="",$F100="",$G100=""),"Check required fields",IF($K100="","Check status",IF($K100="Canceled","Clear",IF($I100="","Check host",IF(OR($C100&lt;Assumptions!$B$6,$E100&gt;Assumptions!$B$7),"Check time",IF(COUNTIFS($B$5:$B$104,$B100,$I$5:$I$104,$I100,$C$5:$C$104,"&lt;"&amp;$E100,$E$5:$E$104,"&gt;"&amp;$C100,$K$5:$K$104,"&lt;&gt;Canceled")&gt;1,"Check host overlap",IF(COUNTIFS($B$5:$B$104,$B100,$F$5:$F$104,$F100,$G$5:$G$104,$G100,$C$5:$C$104,"&lt;"&amp;$E100,$E$5:$E$104,"&gt;"&amp;$C100,$K$5:$K$104,"&lt;&gt;Canceled")&gt;1,"Check unit overlap","Clear"))))))))</f>
        <v/>
      </c>
      <c r="P100" s="20">
        <f>IF($A100="","",IF(OR($K100="Canceled",$L100="No-show",$M100="No interest",$M100="Application started"),"",IF(AND($K100="Completed",OR($M100="Interested",$M100="Reschedule requested"),$N100=""),"Add follow-up",IF(AND($N100&lt;&gt;"",$N100&lt;TODAY()),"Review overdue",""))))</f>
        <v/>
      </c>
      <c r="Q100" s="17" t="n"/>
    </row>
    <row r="101" ht="22" customHeight="1">
      <c r="A101" s="11" t="n"/>
      <c r="B101" s="12" t="n"/>
      <c r="C101" s="13" t="n"/>
      <c r="D101" s="14" t="n"/>
      <c r="E101" s="15">
        <f>IF(OR($B101="",$C101="",$D101=""),"",IFERROR($C101+$D101/1440,""))</f>
        <v/>
      </c>
      <c r="F101" s="11" t="n"/>
      <c r="G101" s="16" t="n"/>
      <c r="H101" s="11" t="n"/>
      <c r="I101" s="11" t="n"/>
      <c r="J101" s="17" t="n"/>
      <c r="K101" s="16" t="n"/>
      <c r="L101" s="16" t="n"/>
      <c r="M101" s="11" t="n"/>
      <c r="N101" s="12" t="n"/>
      <c r="O101" s="18">
        <f>IF($A101="","",IF(OR($B101="",$C101="",$D101="",$F101="",$G101=""),"Check required fields",IF($K101="","Check status",IF($K101="Canceled","Clear",IF($I101="","Check host",IF(OR($C101&lt;Assumptions!$B$6,$E101&gt;Assumptions!$B$7),"Check time",IF(COUNTIFS($B$5:$B$104,$B101,$I$5:$I$104,$I101,$C$5:$C$104,"&lt;"&amp;$E101,$E$5:$E$104,"&gt;"&amp;$C101,$K$5:$K$104,"&lt;&gt;Canceled")&gt;1,"Check host overlap",IF(COUNTIFS($B$5:$B$104,$B101,$F$5:$F$104,$F101,$G$5:$G$104,$G101,$C$5:$C$104,"&lt;"&amp;$E101,$E$5:$E$104,"&gt;"&amp;$C101,$K$5:$K$104,"&lt;&gt;Canceled")&gt;1,"Check unit overlap","Clear"))))))))</f>
        <v/>
      </c>
      <c r="P101" s="18">
        <f>IF($A101="","",IF(OR($K101="Canceled",$L101="No-show",$M101="No interest",$M101="Application started"),"",IF(AND($K101="Completed",OR($M101="Interested",$M101="Reschedule requested"),$N101=""),"Add follow-up",IF(AND($N101&lt;&gt;"",$N101&lt;TODAY()),"Review overdue",""))))</f>
        <v/>
      </c>
      <c r="Q101" s="17" t="n"/>
    </row>
    <row r="102" ht="22" customHeight="1">
      <c r="A102" s="11" t="n"/>
      <c r="B102" s="12" t="n"/>
      <c r="C102" s="13" t="n"/>
      <c r="D102" s="14" t="n"/>
      <c r="E102" s="19">
        <f>IF(OR($B102="",$C102="",$D102=""),"",IFERROR($C102+$D102/1440,""))</f>
        <v/>
      </c>
      <c r="F102" s="11" t="n"/>
      <c r="G102" s="16" t="n"/>
      <c r="H102" s="11" t="n"/>
      <c r="I102" s="11" t="n"/>
      <c r="J102" s="17" t="n"/>
      <c r="K102" s="16" t="n"/>
      <c r="L102" s="16" t="n"/>
      <c r="M102" s="11" t="n"/>
      <c r="N102" s="12" t="n"/>
      <c r="O102" s="20">
        <f>IF($A102="","",IF(OR($B102="",$C102="",$D102="",$F102="",$G102=""),"Check required fields",IF($K102="","Check status",IF($K102="Canceled","Clear",IF($I102="","Check host",IF(OR($C102&lt;Assumptions!$B$6,$E102&gt;Assumptions!$B$7),"Check time",IF(COUNTIFS($B$5:$B$104,$B102,$I$5:$I$104,$I102,$C$5:$C$104,"&lt;"&amp;$E102,$E$5:$E$104,"&gt;"&amp;$C102,$K$5:$K$104,"&lt;&gt;Canceled")&gt;1,"Check host overlap",IF(COUNTIFS($B$5:$B$104,$B102,$F$5:$F$104,$F102,$G$5:$G$104,$G102,$C$5:$C$104,"&lt;"&amp;$E102,$E$5:$E$104,"&gt;"&amp;$C102,$K$5:$K$104,"&lt;&gt;Canceled")&gt;1,"Check unit overlap","Clear"))))))))</f>
        <v/>
      </c>
      <c r="P102" s="20">
        <f>IF($A102="","",IF(OR($K102="Canceled",$L102="No-show",$M102="No interest",$M102="Application started"),"",IF(AND($K102="Completed",OR($M102="Interested",$M102="Reschedule requested"),$N102=""),"Add follow-up",IF(AND($N102&lt;&gt;"",$N102&lt;TODAY()),"Review overdue",""))))</f>
        <v/>
      </c>
      <c r="Q102" s="17" t="n"/>
    </row>
    <row r="103" ht="22" customHeight="1">
      <c r="A103" s="11" t="n"/>
      <c r="B103" s="12" t="n"/>
      <c r="C103" s="13" t="n"/>
      <c r="D103" s="14" t="n"/>
      <c r="E103" s="15">
        <f>IF(OR($B103="",$C103="",$D103=""),"",IFERROR($C103+$D103/1440,""))</f>
        <v/>
      </c>
      <c r="F103" s="11" t="n"/>
      <c r="G103" s="16" t="n"/>
      <c r="H103" s="11" t="n"/>
      <c r="I103" s="11" t="n"/>
      <c r="J103" s="17" t="n"/>
      <c r="K103" s="16" t="n"/>
      <c r="L103" s="16" t="n"/>
      <c r="M103" s="11" t="n"/>
      <c r="N103" s="12" t="n"/>
      <c r="O103" s="18">
        <f>IF($A103="","",IF(OR($B103="",$C103="",$D103="",$F103="",$G103=""),"Check required fields",IF($K103="","Check status",IF($K103="Canceled","Clear",IF($I103="","Check host",IF(OR($C103&lt;Assumptions!$B$6,$E103&gt;Assumptions!$B$7),"Check time",IF(COUNTIFS($B$5:$B$104,$B103,$I$5:$I$104,$I103,$C$5:$C$104,"&lt;"&amp;$E103,$E$5:$E$104,"&gt;"&amp;$C103,$K$5:$K$104,"&lt;&gt;Canceled")&gt;1,"Check host overlap",IF(COUNTIFS($B$5:$B$104,$B103,$F$5:$F$104,$F103,$G$5:$G$104,$G103,$C$5:$C$104,"&lt;"&amp;$E103,$E$5:$E$104,"&gt;"&amp;$C103,$K$5:$K$104,"&lt;&gt;Canceled")&gt;1,"Check unit overlap","Clear"))))))))</f>
        <v/>
      </c>
      <c r="P103" s="18">
        <f>IF($A103="","",IF(OR($K103="Canceled",$L103="No-show",$M103="No interest",$M103="Application started"),"",IF(AND($K103="Completed",OR($M103="Interested",$M103="Reschedule requested"),$N103=""),"Add follow-up",IF(AND($N103&lt;&gt;"",$N103&lt;TODAY()),"Review overdue",""))))</f>
        <v/>
      </c>
      <c r="Q103" s="17" t="n"/>
    </row>
    <row r="104" ht="22" customHeight="1">
      <c r="A104" s="11" t="n"/>
      <c r="B104" s="12" t="n"/>
      <c r="C104" s="13" t="n"/>
      <c r="D104" s="14" t="n"/>
      <c r="E104" s="19">
        <f>IF(OR($B104="",$C104="",$D104=""),"",IFERROR($C104+$D104/1440,""))</f>
        <v/>
      </c>
      <c r="F104" s="11" t="n"/>
      <c r="G104" s="16" t="n"/>
      <c r="H104" s="11" t="n"/>
      <c r="I104" s="11" t="n"/>
      <c r="J104" s="17" t="n"/>
      <c r="K104" s="16" t="n"/>
      <c r="L104" s="16" t="n"/>
      <c r="M104" s="11" t="n"/>
      <c r="N104" s="12" t="n"/>
      <c r="O104" s="20">
        <f>IF($A104="","",IF(OR($B104="",$C104="",$D104="",$F104="",$G104=""),"Check required fields",IF($K104="","Check status",IF($K104="Canceled","Clear",IF($I104="","Check host",IF(OR($C104&lt;Assumptions!$B$6,$E104&gt;Assumptions!$B$7),"Check time",IF(COUNTIFS($B$5:$B$104,$B104,$I$5:$I$104,$I104,$C$5:$C$104,"&lt;"&amp;$E104,$E$5:$E$104,"&gt;"&amp;$C104,$K$5:$K$104,"&lt;&gt;Canceled")&gt;1,"Check host overlap",IF(COUNTIFS($B$5:$B$104,$B104,$F$5:$F$104,$F104,$G$5:$G$104,$G104,$C$5:$C$104,"&lt;"&amp;$E104,$E$5:$E$104,"&gt;"&amp;$C104,$K$5:$K$104,"&lt;&gt;Canceled")&gt;1,"Check unit overlap","Clear"))))))))</f>
        <v/>
      </c>
      <c r="P104" s="20">
        <f>IF($A104="","",IF(OR($K104="Canceled",$L104="No-show",$M104="No interest",$M104="Application started"),"",IF(AND($K104="Completed",OR($M104="Interested",$M104="Reschedule requested"),$N104=""),"Add follow-up",IF(AND($N104&lt;&gt;"",$N104&lt;TODAY()),"Review overdue",""))))</f>
        <v/>
      </c>
      <c r="Q104" s="17" t="n"/>
    </row>
  </sheetData>
  <autoFilter ref="A4:Q104"/>
  <mergeCells count="1">
    <mergeCell ref="A1:Q1"/>
  </mergeCells>
  <conditionalFormatting sqref="O5:O104">
    <cfRule type="expression" priority="1" dxfId="0">
      <formula>AND($O5&lt;&gt;"",$O5&lt;&gt;"Clear")</formula>
    </cfRule>
    <cfRule type="expression" priority="2" dxfId="1">
      <formula>$O5="Clear"</formula>
    </cfRule>
  </conditionalFormatting>
  <conditionalFormatting sqref="P5:P104">
    <cfRule type="expression" priority="3" dxfId="0">
      <formula>$P5&lt;&gt;""</formula>
    </cfRule>
  </conditionalFormatting>
  <conditionalFormatting sqref="B5:B104">
    <cfRule type="expression" priority="4" dxfId="0">
      <formula>AND($B5&lt;TODAY(),OR($K5="Scheduled",$K5="Confirmed"))</formula>
    </cfRule>
  </conditionalFormatting>
  <dataValidations count="9">
    <dataValidation sqref="B5:B104" showDropDown="0" showInputMessage="1" showErrorMessage="1" allowBlank="0" errorTitle="Date outside limits" error="Enter a showing date within the editable date limits." promptTitle="Showing date" prompt="Use MM/DD/YYYY within the dates listed on Assumptions." type="date" operator="between">
      <formula1>=INDIRECT("Assumptions!$B$9")</formula1>
      <formula2>=INDIRECT("Assumptions!$B$10")</formula2>
    </dataValidation>
    <dataValidation sqref="C5:C104" showDropDown="0" showInputMessage="1" showErrorMessage="1" allowBlank="0" errorTitle="Time outside limits" error="Enter a time within the editable showing hours." promptTitle="Start time" prompt="Enter a start time within the hours on Assumptions." type="decimal" operator="between">
      <formula1>=INDIRECT("Assumptions!$B$6")</formula1>
      <formula2>=INDIRECT("Assumptions!$B$7")</formula2>
    </dataValidation>
    <dataValidation sqref="D5:D104" showDropDown="0" showInputMessage="1" showErrorMessage="1" allowBlank="0" errorTitle="Invalid duration" error="Enter 15 minutes or more without exceeding the editable maximum." promptTitle="Duration" prompt="Enter the planned duration in whole minutes." type="whole" operator="between">
      <formula1>15</formula1>
      <formula2>=INDIRECT("Assumptions!$B$8")</formula2>
    </dataValidation>
    <dataValidation sqref="F5:F104" showDropDown="0" showInputMessage="0" showErrorMessage="1" allowBlank="0" errorTitle="Property not listed" error="Select a property from the editable list." type="list">
      <formula1>=INDIRECT("Assumptions!$I$14:$I$17")</formula1>
    </dataValidation>
    <dataValidation sqref="I5:I104" showDropDown="0" showInputMessage="0" showErrorMessage="1" allowBlank="0" errorTitle="Host not listed" error="Select a host or agent from the editable list." type="list">
      <formula1>=INDIRECT("Assumptions!$G$14:$G$17")</formula1>
    </dataValidation>
    <dataValidation sqref="K5:K104" showDropDown="0" showInputMessage="0" showErrorMessage="1" allowBlank="0" errorTitle="Invalid status" error="Select a showing status from the list." type="list">
      <formula1>=INDIRECT("Assumptions!$A$14:$A$17")</formula1>
    </dataValidation>
    <dataValidation sqref="L5:L104" showDropDown="0" showInputMessage="0" showErrorMessage="1" allowBlank="0" errorTitle="Invalid attendance" error="Select an attendance result from the list." type="list">
      <formula1>=INDIRECT("Assumptions!$C$14:$C$16")</formula1>
    </dataValidation>
    <dataValidation sqref="M5:M104" showDropDown="0" showInputMessage="0" showErrorMessage="1" allowBlank="0" errorTitle="Invalid outcome" error="Select an outcome from the list." type="list">
      <formula1>=INDIRECT("Assumptions!$E$14:$E$19")</formula1>
    </dataValidation>
    <dataValidation sqref="N5:N104" showDropDown="0" showInputMessage="0" showErrorMessage="1" allowBlank="0" errorTitle="Date outside limits" error="Enter a follow-up date within the editable date limits." type="date" operator="between">
      <formula1>=INDIRECT("Assumptions!$B$9")</formula1>
      <formula2>=INDIRECT("Assumptions!$B$10")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9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  <col width="43" customWidth="1" min="3" max="3"/>
    <col width="3" customWidth="1" min="4" max="4"/>
    <col width="25" customWidth="1" min="5" max="5"/>
    <col width="3" customWidth="1" min="6" max="6"/>
    <col width="22" customWidth="1" min="7" max="7"/>
    <col width="3" customWidth="1" min="8" max="8"/>
    <col width="27" customWidth="1" min="9" max="9"/>
  </cols>
  <sheetData>
    <row r="1" ht="28" customHeight="1">
      <c r="A1" s="1" t="inlineStr">
        <is>
          <t>Showing Schedule Assumptions and Lists</t>
        </is>
      </c>
      <c r="B1" s="23" t="n"/>
      <c r="C1" s="23" t="n"/>
      <c r="D1" s="23" t="n"/>
      <c r="E1" s="23" t="n"/>
      <c r="F1" s="23" t="n"/>
      <c r="G1" s="23" t="n"/>
      <c r="H1" s="23" t="n"/>
      <c r="I1" s="24" t="n"/>
    </row>
    <row r="2" ht="34" customHeight="1">
      <c r="A2" s="2" t="inlineStr">
        <is>
          <t>Edit yellow cells to match local operating practices. These planning limits and dropdown lists are not legal or policy determinations.</t>
        </is>
      </c>
    </row>
    <row r="3"/>
    <row r="4">
      <c r="A4" s="3" t="inlineStr">
        <is>
          <t>Setting</t>
        </is>
      </c>
      <c r="B4" s="3" t="inlineStr">
        <is>
          <t>Value</t>
        </is>
      </c>
      <c r="C4" s="3" t="inlineStr">
        <is>
          <t>Use</t>
        </is>
      </c>
    </row>
    <row r="5" ht="28" customHeight="1">
      <c r="A5" s="21" t="inlineStr">
        <is>
          <t>Upcoming planning horizon (days)</t>
        </is>
      </c>
      <c r="B5" s="16" t="n">
        <v>14</v>
      </c>
      <c r="C5" s="21" t="inlineStr">
        <is>
          <t>Used by the Summary upcoming count.</t>
        </is>
      </c>
    </row>
    <row r="6" ht="28" customHeight="1">
      <c r="A6" s="22" t="inlineStr">
        <is>
          <t>Earliest showing start</t>
        </is>
      </c>
      <c r="B6" s="13" t="n">
        <v>0.3333333333333333</v>
      </c>
      <c r="C6" s="22" t="inlineStr">
        <is>
          <t>Used for time validation and review flags.</t>
        </is>
      </c>
    </row>
    <row r="7" ht="28" customHeight="1">
      <c r="A7" s="21" t="inlineStr">
        <is>
          <t>Latest showing end</t>
        </is>
      </c>
      <c r="B7" s="13" t="n">
        <v>0.8333333333333334</v>
      </c>
      <c r="C7" s="21" t="inlineStr">
        <is>
          <t>Used for end-time review flags.</t>
        </is>
      </c>
    </row>
    <row r="8" ht="28" customHeight="1">
      <c r="A8" s="22" t="inlineStr">
        <is>
          <t>Maximum duration (minutes)</t>
        </is>
      </c>
      <c r="B8" s="16" t="n">
        <v>180</v>
      </c>
      <c r="C8" s="22" t="inlineStr">
        <is>
          <t>Used for duration validation.</t>
        </is>
      </c>
    </row>
    <row r="9" ht="28" customHeight="1">
      <c r="A9" s="21" t="inlineStr">
        <is>
          <t>Earliest accepted date</t>
        </is>
      </c>
      <c r="B9" s="12" t="n">
        <v>45910</v>
      </c>
      <c r="C9" s="21" t="inlineStr">
        <is>
          <t>Used for showing and follow-up date validation.</t>
        </is>
      </c>
    </row>
    <row r="10" ht="28" customHeight="1">
      <c r="A10" s="22" t="inlineStr">
        <is>
          <t>Latest accepted date</t>
        </is>
      </c>
      <c r="B10" s="12" t="n">
        <v>47005</v>
      </c>
      <c r="C10" s="22" t="inlineStr">
        <is>
          <t>Used for showing and follow-up date validation.</t>
        </is>
      </c>
    </row>
    <row r="11"/>
    <row r="12"/>
    <row r="13">
      <c r="A13" s="10" t="inlineStr">
        <is>
          <t>Status</t>
        </is>
      </c>
      <c r="C13" s="10" t="inlineStr">
        <is>
          <t>Attendance</t>
        </is>
      </c>
      <c r="E13" s="10" t="inlineStr">
        <is>
          <t>Outcome</t>
        </is>
      </c>
      <c r="G13" s="10" t="inlineStr">
        <is>
          <t>Host / Agent</t>
        </is>
      </c>
      <c r="I13" s="10" t="inlineStr">
        <is>
          <t>Property</t>
        </is>
      </c>
    </row>
    <row r="14">
      <c r="A14" s="11" t="inlineStr">
        <is>
          <t>Scheduled</t>
        </is>
      </c>
      <c r="C14" s="11" t="inlineStr">
        <is>
          <t>Pending</t>
        </is>
      </c>
      <c r="E14" s="11" t="inlineStr">
        <is>
          <t>Pending</t>
        </is>
      </c>
      <c r="G14" s="11" t="inlineStr">
        <is>
          <t>Avery Example</t>
        </is>
      </c>
      <c r="I14" s="11" t="inlineStr">
        <is>
          <t>Fictional Cedar Court</t>
        </is>
      </c>
    </row>
    <row r="15">
      <c r="A15" s="11" t="inlineStr">
        <is>
          <t>Confirmed</t>
        </is>
      </c>
      <c r="C15" s="11" t="inlineStr">
        <is>
          <t>Attended</t>
        </is>
      </c>
      <c r="E15" s="11" t="inlineStr">
        <is>
          <t>Interested</t>
        </is>
      </c>
      <c r="G15" s="11" t="inlineStr">
        <is>
          <t>Morgan Sample</t>
        </is>
      </c>
      <c r="I15" s="11" t="inlineStr">
        <is>
          <t>Fictional Harbor Mews</t>
        </is>
      </c>
    </row>
    <row r="16">
      <c r="A16" s="11" t="inlineStr">
        <is>
          <t>Completed</t>
        </is>
      </c>
      <c r="C16" s="11" t="inlineStr">
        <is>
          <t>No-show</t>
        </is>
      </c>
      <c r="E16" s="11" t="inlineStr">
        <is>
          <t>Application started</t>
        </is>
      </c>
      <c r="G16" s="11" t="inlineStr">
        <is>
          <t>Jordan Fiction</t>
        </is>
      </c>
      <c r="I16" s="11" t="inlineStr">
        <is>
          <t>Fictional Juniper Row</t>
        </is>
      </c>
    </row>
    <row r="17">
      <c r="A17" s="11" t="inlineStr">
        <is>
          <t>Canceled</t>
        </is>
      </c>
      <c r="E17" s="11" t="inlineStr">
        <is>
          <t>Declined</t>
        </is>
      </c>
      <c r="G17" s="11" t="inlineStr">
        <is>
          <t>Robin Placeholder</t>
        </is>
      </c>
      <c r="I17" s="11" t="inlineStr">
        <is>
          <t>Fictional Lantern Flats</t>
        </is>
      </c>
    </row>
    <row r="18">
      <c r="E18" s="11" t="inlineStr">
        <is>
          <t>No interest</t>
        </is>
      </c>
    </row>
    <row r="19">
      <c r="E19" s="11" t="inlineStr">
        <is>
          <t>Reschedule requested</t>
        </is>
      </c>
    </row>
  </sheetData>
  <autoFilter ref="A4:C10"/>
  <mergeCells count="1">
    <mergeCell ref="A1:I1"/>
  </mergeCells>
  <conditionalFormatting sqref="B6:B7">
    <cfRule type="expression" priority="1" dxfId="0">
      <formula>$B$6&gt;=$B$7</formula>
    </cfRule>
  </conditionalFormatting>
  <conditionalFormatting sqref="B9:B10">
    <cfRule type="expression" priority="2" dxfId="0">
      <formula>$B$9&gt;=$B$10</formula>
    </cfRule>
  </conditionalFormatting>
  <dataValidations count="4">
    <dataValidation sqref="B5" showDropDown="0" showInputMessage="0" showErrorMessage="1" allowBlank="0" errorTitle="Invalid horizon" error="Enter a whole number from 1 through 90." type="whole" operator="between">
      <formula1>1</formula1>
      <formula2>90</formula2>
    </dataValidation>
    <dataValidation sqref="B6:B7" showDropDown="0" showInputMessage="0" showErrorMessage="1" allowBlank="0" errorTitle="Invalid time" error="Enter a valid time of day." type="decimal" operator="between">
      <formula1>0</formula1>
      <formula2>1</formula2>
    </dataValidation>
    <dataValidation sqref="B8" showDropDown="0" showInputMessage="0" showErrorMessage="1" allowBlank="0" errorTitle="Invalid maximum duration" error="Enter a whole number from 15 through 480." type="whole" operator="between">
      <formula1>15</formula1>
      <formula2>480</formula2>
    </dataValidation>
    <dataValidation sqref="B9:B10" showDropDown="0" showInputMessage="0" showErrorMessage="1" allowBlank="0" errorTitle="Invalid date limit" error="Enter a date within the permitted planning range." type="date" operator="between">
      <formula1>DATE(2024,1,1)</formula1>
      <formula2>DATE(2031,12,31)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2026-09-10T04:38:39Z</dcterms:created>
  <dcterms:modified xmlns:dcterms="http://purl.org/dc/terms/" xmlns:xsi="http://www.w3.org/2001/XMLSchema-instance" xsi:type="dcterms:W3CDTF">2026-09-10T04:38:40+00:00Z</dcterms:modified>
</cp:coreProperties>
</file>