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ertific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'Certificates'!$A$4:$O$104</definedName>
    <definedName name="_xlnm._FilterDatabase" localSheetId="2" hidden="1">'Assumptions'!$A$3:$C$6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3656D"/>
      <sz val="9"/>
    </font>
    <font>
      <name val="Aptos"/>
      <b val="1"/>
      <color rgb="00FFFFFF"/>
      <sz val="10"/>
    </font>
    <font>
      <name val="Aptos"/>
      <color rgb="0024343B"/>
      <sz val="10"/>
    </font>
    <font>
      <name val="Aptos"/>
      <b val="1"/>
      <color rgb="00FFFFFF"/>
      <sz val="11"/>
    </font>
    <font>
      <name val="Aptos"/>
      <b val="1"/>
      <color rgb="0024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6" fillId="4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Policy Timing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'Summary'!$A$17:$A$21</f>
            </numRef>
          </cat>
          <val>
            <numRef>
              <f>'Summary'!$B$17:$B$21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3384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H21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3" customWidth="1" min="3" max="3"/>
    <col width="28" customWidth="1" min="4" max="4"/>
    <col width="14" customWidth="1" min="5" max="5"/>
    <col width="12" customWidth="1" min="6" max="6"/>
    <col width="12" customWidth="1" min="7" max="7"/>
    <col width="12" customWidth="1" min="8" max="8"/>
  </cols>
  <sheetData>
    <row r="1" ht="34" customHeight="1">
      <c r="A1" s="1" t="inlineStr">
        <is>
          <t>Renters Insurance Certificate Tracker</t>
        </is>
      </c>
      <c r="B1" s="22" t="n"/>
      <c r="C1" s="22" t="n"/>
      <c r="D1" s="22" t="n"/>
      <c r="E1" s="22" t="n"/>
      <c r="F1" s="22" t="n"/>
      <c r="G1" s="22" t="n"/>
      <c r="H1" s="23" t="n"/>
    </row>
    <row r="2" ht="30" customHeight="1">
      <c r="A2" s="2" t="inlineStr">
        <is>
          <t>Tracks manager-requested policy evidence, policy dates, and follow-up without evaluating coverage.</t>
        </is>
      </c>
    </row>
    <row r="3">
      <c r="A3" s="3" t="inlineStr">
        <is>
          <t>Review date</t>
        </is>
      </c>
      <c r="B3" s="24">
        <f>Assumptions!$B$4</f>
        <v/>
      </c>
    </row>
    <row r="4"/>
    <row r="5" ht="24" customHeight="1">
      <c r="A5" s="3" t="inlineStr">
        <is>
          <t>Policy timing</t>
        </is>
      </c>
      <c r="B5" s="3" t="inlineStr">
        <is>
          <t>Records</t>
        </is>
      </c>
      <c r="D5" s="3" t="inlineStr">
        <is>
          <t>Evidence and follow-up</t>
        </is>
      </c>
      <c r="E5" s="3" t="inlineStr">
        <is>
          <t>Records</t>
        </is>
      </c>
    </row>
    <row r="6" ht="24" customHeight="1">
      <c r="A6" s="5" t="inlineStr">
        <is>
          <t>Total records</t>
        </is>
      </c>
      <c r="B6" s="6">
        <f>COUNTIF(Certificates!$A$5:$A$104,"&lt;&gt;")</f>
        <v/>
      </c>
      <c r="D6" s="5" t="inlineStr">
        <is>
          <t>Reviewed</t>
        </is>
      </c>
      <c r="E6" s="6">
        <f>COUNTIF(Certificates!$N$5:$N$104,"Reviewed")</f>
        <v/>
      </c>
    </row>
    <row r="7" ht="24" customHeight="1">
      <c r="A7" s="7" t="inlineStr">
        <is>
          <t>Current</t>
        </is>
      </c>
      <c r="B7" s="8">
        <f>COUNTIF(Certificates!$M$5:$M$104,"Current")</f>
        <v/>
      </c>
      <c r="D7" s="7" t="inlineStr">
        <is>
          <t>Evidence not received</t>
        </is>
      </c>
      <c r="E7" s="8">
        <f>COUNTIF(Certificates!$N$5:$N$104,"Evidence not received")</f>
        <v/>
      </c>
    </row>
    <row r="8" ht="24" customHeight="1">
      <c r="A8" s="5" t="inlineStr">
        <is>
          <t>Expires soon</t>
        </is>
      </c>
      <c r="B8" s="6">
        <f>COUNTIF(Certificates!$M$5:$M$104,"Expires soon")</f>
        <v/>
      </c>
      <c r="D8" s="5" t="inlineStr">
        <is>
          <t>Needs manager review</t>
        </is>
      </c>
      <c r="E8" s="6">
        <f>COUNTIF(Certificates!$N$5:$N$104,"Needs manager review")</f>
        <v/>
      </c>
    </row>
    <row r="9" ht="24" customHeight="1">
      <c r="A9" s="7" t="inlineStr">
        <is>
          <t>Expired</t>
        </is>
      </c>
      <c r="B9" s="8">
        <f>COUNTIF(Certificates!$M$5:$M$104,"Expired")</f>
        <v/>
      </c>
      <c r="D9" s="7" t="inlineStr">
        <is>
          <t>Review date to check</t>
        </is>
      </c>
      <c r="E9" s="8">
        <f>COUNTIF(Certificates!$N$5:$N$104,"Check review date")</f>
        <v/>
      </c>
    </row>
    <row r="10" ht="24" customHeight="1">
      <c r="A10" s="5" t="inlineStr">
        <is>
          <t>Not started</t>
        </is>
      </c>
      <c r="B10" s="6">
        <f>COUNTIF(Certificates!$M$5:$M$104,"Not started")</f>
        <v/>
      </c>
      <c r="D10" s="5" t="inlineStr">
        <is>
          <t>Follow-up overdue</t>
        </is>
      </c>
      <c r="E10" s="6">
        <f>COUNTIF(Certificates!$O$5:$O$104,"Follow-up overdue")</f>
        <v/>
      </c>
    </row>
    <row r="11" ht="24" customHeight="1">
      <c r="A11" s="7" t="inlineStr">
        <is>
          <t>Missing or check policy dates</t>
        </is>
      </c>
      <c r="B11" s="8">
        <f>COUNTIF(Certificates!$M$5:$M$104,"Missing policy start")+COUNTIF(Certificates!$M$5:$M$104,"Missing policy end")+COUNTIF(Certificates!$M$5:$M$104,"Check dates")</f>
        <v/>
      </c>
      <c r="D11" s="7" t="inlineStr">
        <is>
          <t>Follow-up soon</t>
        </is>
      </c>
      <c r="E11" s="8">
        <f>COUNTIF(Certificates!$O$5:$O$104,"Follow-up soon")</f>
        <v/>
      </c>
    </row>
    <row r="12" ht="24" customHeight="1">
      <c r="D12" s="5" t="inlineStr">
        <is>
          <t>No follow-up date</t>
        </is>
      </c>
      <c r="E12" s="6">
        <f>COUNTIF(Certificates!$O$5:$O$104,"No follow-up date")</f>
        <v/>
      </c>
    </row>
    <row r="13" ht="24" customHeight="1">
      <c r="D13" s="7" t="inlineStr">
        <is>
          <t>Reviewed record rate</t>
        </is>
      </c>
      <c r="E13" s="25">
        <f>IFERROR(COUNTIF(Certificates!$N$5:$N$104,"Reviewed")/COUNTIF(Certificates!$A$5:$A$104,"&lt;&gt;"),"")</f>
        <v/>
      </c>
    </row>
    <row r="14" ht="24" customHeight="1"/>
    <row r="15" ht="24" customHeight="1"/>
    <row r="16" ht="24" customHeight="1">
      <c r="A16" s="10" t="inlineStr">
        <is>
          <t>Policy timing</t>
        </is>
      </c>
      <c r="B16" s="10" t="inlineStr">
        <is>
          <t>Records</t>
        </is>
      </c>
    </row>
    <row r="17" ht="24" customHeight="1">
      <c r="A17" s="11" t="inlineStr">
        <is>
          <t>Current</t>
        </is>
      </c>
      <c r="B17" s="12">
        <f>B7</f>
        <v/>
      </c>
    </row>
    <row r="18" ht="24" customHeight="1">
      <c r="A18" s="13" t="inlineStr">
        <is>
          <t>Expires soon</t>
        </is>
      </c>
      <c r="B18" s="14">
        <f>B8</f>
        <v/>
      </c>
    </row>
    <row r="19" ht="24" customHeight="1">
      <c r="A19" s="11" t="inlineStr">
        <is>
          <t>Expired</t>
        </is>
      </c>
      <c r="B19" s="12">
        <f>B9</f>
        <v/>
      </c>
    </row>
    <row r="20" ht="24" customHeight="1">
      <c r="A20" s="13" t="inlineStr">
        <is>
          <t>Not started</t>
        </is>
      </c>
      <c r="B20" s="14">
        <f>B10</f>
        <v/>
      </c>
    </row>
    <row r="21" ht="24" customHeight="1">
      <c r="A21" s="11" t="inlineStr">
        <is>
          <t>Date check</t>
        </is>
      </c>
      <c r="B21" s="12">
        <f>B11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O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25" customWidth="1" min="3" max="3"/>
    <col width="29" customWidth="1" min="4" max="4"/>
    <col width="25" customWidth="1" min="5" max="5"/>
    <col width="15" customWidth="1" min="6" max="6"/>
    <col width="15" customWidth="1" min="7" max="7"/>
    <col width="17" customWidth="1" min="8" max="8"/>
    <col width="17" customWidth="1" min="9" max="9"/>
    <col width="15" customWidth="1" min="10" max="10"/>
    <col width="19" customWidth="1" min="11" max="11"/>
    <col width="34" customWidth="1" min="12" max="12"/>
    <col width="20" customWidth="1" min="13" max="13"/>
    <col width="23" customWidth="1" min="14" max="14"/>
    <col width="21" customWidth="1" min="15" max="15"/>
  </cols>
  <sheetData>
    <row r="1" ht="30" customHeight="1">
      <c r="A1" s="1" t="inlineStr">
        <is>
          <t>Certificate Records</t>
        </is>
      </c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</row>
    <row r="2" ht="24" customHeight="1">
      <c r="A2" s="16" t="inlineStr">
        <is>
          <t>Yellow cells are editable. Red and orange status cells prompt a human check; this tracker does not evaluate coverage or legal sufficiency.</t>
        </is>
      </c>
    </row>
    <row r="3"/>
    <row r="4" ht="42" customHeight="1">
      <c r="A4" s="10" t="inlineStr">
        <is>
          <t>Property</t>
        </is>
      </c>
      <c r="B4" s="10" t="inlineStr">
        <is>
          <t>Unit</t>
        </is>
      </c>
      <c r="C4" s="10" t="inlineStr">
        <is>
          <t>Tenancy / Household</t>
        </is>
      </c>
      <c r="D4" s="10" t="inlineStr">
        <is>
          <t>Insurance Provider</t>
        </is>
      </c>
      <c r="E4" s="10" t="inlineStr">
        <is>
          <t>Certificate / Policy Reference</t>
        </is>
      </c>
      <c r="F4" s="10" t="inlineStr">
        <is>
          <t>Policy Start Date</t>
        </is>
      </c>
      <c r="G4" s="10" t="inlineStr">
        <is>
          <t>Policy End Date</t>
        </is>
      </c>
      <c r="H4" s="10" t="inlineStr">
        <is>
          <t>Evidence Received Date</t>
        </is>
      </c>
      <c r="I4" s="10" t="inlineStr">
        <is>
          <t>Manager Review Date</t>
        </is>
      </c>
      <c r="J4" s="10" t="inlineStr">
        <is>
          <t>Follow-Up Date</t>
        </is>
      </c>
      <c r="K4" s="10" t="inlineStr">
        <is>
          <t>Responsible Party</t>
        </is>
      </c>
      <c r="L4" s="10" t="inlineStr">
        <is>
          <t>Notes</t>
        </is>
      </c>
      <c r="M4" s="10" t="inlineStr">
        <is>
          <t>Policy Timing</t>
        </is>
      </c>
      <c r="N4" s="10" t="inlineStr">
        <is>
          <t>Evidence Review</t>
        </is>
      </c>
      <c r="O4" s="10" t="inlineStr">
        <is>
          <t>Follow-Up Status</t>
        </is>
      </c>
    </row>
    <row r="5" ht="30" customHeight="1">
      <c r="A5" s="17" t="inlineStr">
        <is>
          <t>Fictional Cedar Court</t>
        </is>
      </c>
      <c r="B5" s="17" t="inlineStr">
        <is>
          <t>Demo-1A</t>
        </is>
      </c>
      <c r="C5" s="17" t="inlineStr">
        <is>
          <t>Sample Alpha Household</t>
        </is>
      </c>
      <c r="D5" s="17" t="inlineStr">
        <is>
          <t>Imaginary Shield Insurance Co.</t>
        </is>
      </c>
      <c r="E5" s="17" t="inlineStr">
        <is>
          <t>DEMO-CERT-0001</t>
        </is>
      </c>
      <c r="F5" s="26" t="n">
        <v>46075</v>
      </c>
      <c r="G5" s="26" t="n">
        <v>46387</v>
      </c>
      <c r="H5" s="26" t="n">
        <v>46245</v>
      </c>
      <c r="I5" s="26" t="n">
        <v>46247</v>
      </c>
      <c r="J5" s="26" t="n"/>
      <c r="K5" s="17" t="inlineStr">
        <is>
          <t>Property manager</t>
        </is>
      </c>
      <c r="L5" s="17" t="inlineStr">
        <is>
          <t>Sample annual record</t>
        </is>
      </c>
      <c r="M5" s="11">
        <f>IF($A5="","",IF($G5="","Missing policy end",IF($F5="","Missing policy start",IF($G5&lt;$F5,"Check dates",IF($F5&gt;Assumptions!$B$4,"Not started",IF($G5&lt;Assumptions!$B$4,"Expired",IF($G5&lt;=Assumptions!$B$4+Assumptions!$B$5,"Expires soon","Current")))))))</f>
        <v/>
      </c>
      <c r="N5" s="11">
        <f>IF($A5="","",IF($H5="","Evidence not received",IF($I5="","Needs manager review",IF($I5&lt;$H5,"Check review date","Reviewed"))))</f>
        <v/>
      </c>
      <c r="O5" s="11">
        <f>IF($A5="","",IF($J5="","No follow-up date",IF($J5&lt;Assumptions!$B$4,"Follow-up overdue",IF($J5&lt;=Assumptions!$B$4+Assumptions!$B$6,"Follow-up soon","Scheduled"))))</f>
        <v/>
      </c>
    </row>
    <row r="6" ht="30" customHeight="1">
      <c r="A6" s="17" t="inlineStr">
        <is>
          <t>Fictional Cedar Court</t>
        </is>
      </c>
      <c r="B6" s="17" t="inlineStr">
        <is>
          <t>Demo-1B</t>
        </is>
      </c>
      <c r="C6" s="17" t="inlineStr">
        <is>
          <t>Sample Bravo Household</t>
        </is>
      </c>
      <c r="D6" s="17" t="inlineStr">
        <is>
          <t>Fictional Harbor Coverage Co.</t>
        </is>
      </c>
      <c r="E6" s="17" t="inlineStr">
        <is>
          <t>DEMO-CERT-0002</t>
        </is>
      </c>
      <c r="F6" s="26" t="n">
        <v>45975</v>
      </c>
      <c r="G6" s="26" t="n">
        <v>46305</v>
      </c>
      <c r="H6" s="26" t="n">
        <v>46255</v>
      </c>
      <c r="I6" s="26" t="n">
        <v>46257</v>
      </c>
      <c r="J6" s="26" t="n">
        <v>46295</v>
      </c>
      <c r="K6" s="17" t="inlineStr">
        <is>
          <t>Leasing staff</t>
        </is>
      </c>
      <c r="L6" s="17" t="inlineStr">
        <is>
          <t>Expiration warning boundary example</t>
        </is>
      </c>
      <c r="M6" s="13">
        <f>IF($A6="","",IF($G6="","Missing policy end",IF($F6="","Missing policy start",IF($G6&lt;$F6,"Check dates",IF($F6&gt;Assumptions!$B$4,"Not started",IF($G6&lt;Assumptions!$B$4,"Expired",IF($G6&lt;=Assumptions!$B$4+Assumptions!$B$5,"Expires soon","Current")))))))</f>
        <v/>
      </c>
      <c r="N6" s="13">
        <f>IF($A6="","",IF($H6="","Evidence not received",IF($I6="","Needs manager review",IF($I6&lt;$H6,"Check review date","Reviewed"))))</f>
        <v/>
      </c>
      <c r="O6" s="13">
        <f>IF($A6="","",IF($J6="","No follow-up date",IF($J6&lt;Assumptions!$B$4,"Follow-up overdue",IF($J6&lt;=Assumptions!$B$4+Assumptions!$B$6,"Follow-up soon","Scheduled"))))</f>
        <v/>
      </c>
    </row>
    <row r="7" ht="30" customHeight="1">
      <c r="A7" s="17" t="inlineStr">
        <is>
          <t>Imaginary Maple Homes</t>
        </is>
      </c>
      <c r="B7" s="17" t="inlineStr">
        <is>
          <t>Demo-2A</t>
        </is>
      </c>
      <c r="C7" s="17" t="inlineStr">
        <is>
          <t>Sample Charlie Household</t>
        </is>
      </c>
      <c r="D7" s="17" t="inlineStr">
        <is>
          <t>Sample Lantern Policy Co.</t>
        </is>
      </c>
      <c r="E7" s="17" t="inlineStr">
        <is>
          <t>DEMO-CERT-0003</t>
        </is>
      </c>
      <c r="F7" s="26" t="n">
        <v>45910</v>
      </c>
      <c r="G7" s="26" t="n">
        <v>46274</v>
      </c>
      <c r="H7" s="26" t="n">
        <v>46215</v>
      </c>
      <c r="I7" s="26" t="n">
        <v>46217</v>
      </c>
      <c r="J7" s="26" t="n">
        <v>46273</v>
      </c>
      <c r="K7" s="17" t="inlineStr">
        <is>
          <t>Property manager</t>
        </is>
      </c>
      <c r="L7" s="17" t="inlineStr">
        <is>
          <t>Past policy end date example</t>
        </is>
      </c>
      <c r="M7" s="11">
        <f>IF($A7="","",IF($G7="","Missing policy end",IF($F7="","Missing policy start",IF($G7&lt;$F7,"Check dates",IF($F7&gt;Assumptions!$B$4,"Not started",IF($G7&lt;Assumptions!$B$4,"Expired",IF($G7&lt;=Assumptions!$B$4+Assumptions!$B$5,"Expires soon","Current")))))))</f>
        <v/>
      </c>
      <c r="N7" s="11">
        <f>IF($A7="","",IF($H7="","Evidence not received",IF($I7="","Needs manager review",IF($I7&lt;$H7,"Check review date","Reviewed"))))</f>
        <v/>
      </c>
      <c r="O7" s="11">
        <f>IF($A7="","",IF($J7="","No follow-up date",IF($J7&lt;Assumptions!$B$4,"Follow-up overdue",IF($J7&lt;=Assumptions!$B$4+Assumptions!$B$6,"Follow-up soon","Scheduled"))))</f>
        <v/>
      </c>
    </row>
    <row r="8" ht="30" customHeight="1">
      <c r="A8" s="17" t="inlineStr">
        <is>
          <t>Example Birch Landing</t>
        </is>
      </c>
      <c r="B8" s="17" t="inlineStr">
        <is>
          <t>Demo-3C</t>
        </is>
      </c>
      <c r="C8" s="17" t="inlineStr">
        <is>
          <t>Sample Delta Household</t>
        </is>
      </c>
      <c r="D8" s="17" t="inlineStr">
        <is>
          <t>Imaginary Shield Insurance Co.</t>
        </is>
      </c>
      <c r="E8" s="17" t="inlineStr">
        <is>
          <t>DEMO-CERT-0004</t>
        </is>
      </c>
      <c r="F8" s="26" t="n">
        <v>46175</v>
      </c>
      <c r="G8" s="26" t="n">
        <v>46475</v>
      </c>
      <c r="H8" s="26" t="n"/>
      <c r="I8" s="26" t="n"/>
      <c r="J8" s="26" t="n">
        <v>46275</v>
      </c>
      <c r="K8" s="17" t="inlineStr">
        <is>
          <t>Resident contact</t>
        </is>
      </c>
      <c r="L8" s="17" t="inlineStr">
        <is>
          <t>Evidence receipt intentionally blank</t>
        </is>
      </c>
      <c r="M8" s="13">
        <f>IF($A8="","",IF($G8="","Missing policy end",IF($F8="","Missing policy start",IF($G8&lt;$F8,"Check dates",IF($F8&gt;Assumptions!$B$4,"Not started",IF($G8&lt;Assumptions!$B$4,"Expired",IF($G8&lt;=Assumptions!$B$4+Assumptions!$B$5,"Expires soon","Current")))))))</f>
        <v/>
      </c>
      <c r="N8" s="13">
        <f>IF($A8="","",IF($H8="","Evidence not received",IF($I8="","Needs manager review",IF($I8&lt;$H8,"Check review date","Reviewed"))))</f>
        <v/>
      </c>
      <c r="O8" s="13">
        <f>IF($A8="","",IF($J8="","No follow-up date",IF($J8&lt;Assumptions!$B$4,"Follow-up overdue",IF($J8&lt;=Assumptions!$B$4+Assumptions!$B$6,"Follow-up soon","Scheduled"))))</f>
        <v/>
      </c>
    </row>
    <row r="9" ht="30" customHeight="1">
      <c r="A9" s="17" t="inlineStr">
        <is>
          <t>Fictional Riverstone Place</t>
        </is>
      </c>
      <c r="B9" s="17" t="inlineStr">
        <is>
          <t>Demo-4D</t>
        </is>
      </c>
      <c r="C9" s="17" t="inlineStr">
        <is>
          <t>Sample Echo Household</t>
        </is>
      </c>
      <c r="D9" s="17" t="inlineStr">
        <is>
          <t>Fictional Harbor Coverage Co.</t>
        </is>
      </c>
      <c r="E9" s="17" t="inlineStr">
        <is>
          <t>DEMO-CERT-0005</t>
        </is>
      </c>
      <c r="F9" s="26" t="n">
        <v>46225</v>
      </c>
      <c r="G9" s="26" t="n">
        <v>46425</v>
      </c>
      <c r="H9" s="26" t="n">
        <v>46265</v>
      </c>
      <c r="I9" s="26" t="n"/>
      <c r="J9" s="26" t="n">
        <v>46282</v>
      </c>
      <c r="K9" s="17" t="inlineStr">
        <is>
          <t>Leasing staff</t>
        </is>
      </c>
      <c r="L9" s="17" t="inlineStr">
        <is>
          <t>Manager review intentionally blank</t>
        </is>
      </c>
      <c r="M9" s="11">
        <f>IF($A9="","",IF($G9="","Missing policy end",IF($F9="","Missing policy start",IF($G9&lt;$F9,"Check dates",IF($F9&gt;Assumptions!$B$4,"Not started",IF($G9&lt;Assumptions!$B$4,"Expired",IF($G9&lt;=Assumptions!$B$4+Assumptions!$B$5,"Expires soon","Current")))))))</f>
        <v/>
      </c>
      <c r="N9" s="11">
        <f>IF($A9="","",IF($H9="","Evidence not received",IF($I9="","Needs manager review",IF($I9&lt;$H9,"Check review date","Reviewed"))))</f>
        <v/>
      </c>
      <c r="O9" s="11">
        <f>IF($A9="","",IF($J9="","No follow-up date",IF($J9&lt;Assumptions!$B$4,"Follow-up overdue",IF($J9&lt;=Assumptions!$B$4+Assumptions!$B$6,"Follow-up soon","Scheduled"))))</f>
        <v/>
      </c>
    </row>
    <row r="10" ht="30" customHeight="1">
      <c r="A10" s="17" t="inlineStr">
        <is>
          <t>Sample Juniper Flats</t>
        </is>
      </c>
      <c r="B10" s="17" t="inlineStr">
        <is>
          <t>Demo-5A</t>
        </is>
      </c>
      <c r="C10" s="17" t="inlineStr">
        <is>
          <t>Sample Foxtrot Household</t>
        </is>
      </c>
      <c r="D10" s="17" t="inlineStr">
        <is>
          <t>Sample Lantern Policy Co.</t>
        </is>
      </c>
      <c r="E10" s="17" t="inlineStr">
        <is>
          <t>DEMO-CERT-0006</t>
        </is>
      </c>
      <c r="F10" s="26" t="n">
        <v>46155</v>
      </c>
      <c r="G10" s="26" t="n">
        <v>46315</v>
      </c>
      <c r="H10" s="26" t="n"/>
      <c r="I10" s="26" t="n"/>
      <c r="J10" s="26" t="n">
        <v>46274</v>
      </c>
      <c r="K10" s="17" t="inlineStr">
        <is>
          <t>Property manager</t>
        </is>
      </c>
      <c r="L10" s="17" t="inlineStr">
        <is>
          <t>Overdue follow-up example</t>
        </is>
      </c>
      <c r="M10" s="13">
        <f>IF($A10="","",IF($G10="","Missing policy end",IF($F10="","Missing policy start",IF($G10&lt;$F10,"Check dates",IF($F10&gt;Assumptions!$B$4,"Not started",IF($G10&lt;Assumptions!$B$4,"Expired",IF($G10&lt;=Assumptions!$B$4+Assumptions!$B$5,"Expires soon","Current")))))))</f>
        <v/>
      </c>
      <c r="N10" s="13">
        <f>IF($A10="","",IF($H10="","Evidence not received",IF($I10="","Needs manager review",IF($I10&lt;$H10,"Check review date","Reviewed"))))</f>
        <v/>
      </c>
      <c r="O10" s="13">
        <f>IF($A10="","",IF($J10="","No follow-up date",IF($J10&lt;Assumptions!$B$4,"Follow-up overdue",IF($J10&lt;=Assumptions!$B$4+Assumptions!$B$6,"Follow-up soon","Scheduled"))))</f>
        <v/>
      </c>
    </row>
    <row r="11" ht="30" customHeight="1">
      <c r="A11" s="17" t="inlineStr">
        <is>
          <t>Imaginary Copper House</t>
        </is>
      </c>
      <c r="B11" s="17" t="inlineStr">
        <is>
          <t>Demo-6B</t>
        </is>
      </c>
      <c r="C11" s="17" t="inlineStr">
        <is>
          <t>Sample Golf Household</t>
        </is>
      </c>
      <c r="D11" s="17" t="inlineStr">
        <is>
          <t>Imaginary Shield Insurance Co.</t>
        </is>
      </c>
      <c r="E11" s="17" t="inlineStr">
        <is>
          <t>DEMO-CERT-0007</t>
        </is>
      </c>
      <c r="F11" s="26" t="n">
        <v>46276</v>
      </c>
      <c r="G11" s="26" t="n">
        <v>46640</v>
      </c>
      <c r="H11" s="26" t="n"/>
      <c r="I11" s="26" t="n"/>
      <c r="J11" s="26" t="n">
        <v>46290</v>
      </c>
      <c r="K11" s="17" t="inlineStr">
        <is>
          <t>Resident contact</t>
        </is>
      </c>
      <c r="L11" s="17" t="inlineStr">
        <is>
          <t>Future policy start example</t>
        </is>
      </c>
      <c r="M11" s="11">
        <f>IF($A11="","",IF($G11="","Missing policy end",IF($F11="","Missing policy start",IF($G11&lt;$F11,"Check dates",IF($F11&gt;Assumptions!$B$4,"Not started",IF($G11&lt;Assumptions!$B$4,"Expired",IF($G11&lt;=Assumptions!$B$4+Assumptions!$B$5,"Expires soon","Current")))))))</f>
        <v/>
      </c>
      <c r="N11" s="11">
        <f>IF($A11="","",IF($H11="","Evidence not received",IF($I11="","Needs manager review",IF($I11&lt;$H11,"Check review date","Reviewed"))))</f>
        <v/>
      </c>
      <c r="O11" s="11">
        <f>IF($A11="","",IF($J11="","No follow-up date",IF($J11&lt;Assumptions!$B$4,"Follow-up overdue",IF($J11&lt;=Assumptions!$B$4+Assumptions!$B$6,"Follow-up soon","Scheduled"))))</f>
        <v/>
      </c>
    </row>
    <row r="12" ht="30" customHeight="1">
      <c r="A12" s="17" t="inlineStr">
        <is>
          <t>Example Willow Row</t>
        </is>
      </c>
      <c r="B12" s="17" t="inlineStr">
        <is>
          <t>Demo-7C</t>
        </is>
      </c>
      <c r="C12" s="17" t="inlineStr">
        <is>
          <t>Sample Hotel Household</t>
        </is>
      </c>
      <c r="D12" s="17" t="inlineStr">
        <is>
          <t>Fictional Harbor Coverage Co.</t>
        </is>
      </c>
      <c r="E12" s="17" t="inlineStr">
        <is>
          <t>DEMO-CERT-0008</t>
        </is>
      </c>
      <c r="F12" s="26" t="n">
        <v>46265</v>
      </c>
      <c r="G12" s="26" t="n"/>
      <c r="H12" s="26" t="n">
        <v>46270</v>
      </c>
      <c r="I12" s="26" t="n">
        <v>46271</v>
      </c>
      <c r="J12" s="26" t="n"/>
      <c r="K12" s="17" t="inlineStr">
        <is>
          <t>Leasing staff</t>
        </is>
      </c>
      <c r="L12" s="17" t="inlineStr">
        <is>
          <t>Policy end intentionally blank</t>
        </is>
      </c>
      <c r="M12" s="13">
        <f>IF($A12="","",IF($G12="","Missing policy end",IF($F12="","Missing policy start",IF($G12&lt;$F12,"Check dates",IF($F12&gt;Assumptions!$B$4,"Not started",IF($G12&lt;Assumptions!$B$4,"Expired",IF($G12&lt;=Assumptions!$B$4+Assumptions!$B$5,"Expires soon","Current")))))))</f>
        <v/>
      </c>
      <c r="N12" s="13">
        <f>IF($A12="","",IF($H12="","Evidence not received",IF($I12="","Needs manager review",IF($I12&lt;$H12,"Check review date","Reviewed"))))</f>
        <v/>
      </c>
      <c r="O12" s="13">
        <f>IF($A12="","",IF($J12="","No follow-up date",IF($J12&lt;Assumptions!$B$4,"Follow-up overdue",IF($J12&lt;=Assumptions!$B$4+Assumptions!$B$6,"Follow-up soon","Scheduled"))))</f>
        <v/>
      </c>
    </row>
    <row r="13" ht="30" customHeight="1">
      <c r="A13" s="17" t="inlineStr">
        <is>
          <t>Fictional Pine Square</t>
        </is>
      </c>
      <c r="B13" s="17" t="inlineStr">
        <is>
          <t>Demo-8A</t>
        </is>
      </c>
      <c r="C13" s="17" t="inlineStr">
        <is>
          <t>Sample India Household</t>
        </is>
      </c>
      <c r="D13" s="17" t="inlineStr">
        <is>
          <t>Sample Lantern Policy Co.</t>
        </is>
      </c>
      <c r="E13" s="17" t="inlineStr">
        <is>
          <t>DEMO-CERT-0009</t>
        </is>
      </c>
      <c r="F13" s="26" t="n">
        <v>46325</v>
      </c>
      <c r="G13" s="26" t="n">
        <v>46295</v>
      </c>
      <c r="H13" s="26" t="n">
        <v>46267</v>
      </c>
      <c r="I13" s="26" t="n">
        <v>46268</v>
      </c>
      <c r="J13" s="26" t="n">
        <v>46285</v>
      </c>
      <c r="K13" s="17" t="inlineStr">
        <is>
          <t>Property manager</t>
        </is>
      </c>
      <c r="L13" s="17" t="inlineStr">
        <is>
          <t>Policy end precedes policy start</t>
        </is>
      </c>
      <c r="M13" s="11">
        <f>IF($A13="","",IF($G13="","Missing policy end",IF($F13="","Missing policy start",IF($G13&lt;$F13,"Check dates",IF($F13&gt;Assumptions!$B$4,"Not started",IF($G13&lt;Assumptions!$B$4,"Expired",IF($G13&lt;=Assumptions!$B$4+Assumptions!$B$5,"Expires soon","Current")))))))</f>
        <v/>
      </c>
      <c r="N13" s="11">
        <f>IF($A13="","",IF($H13="","Evidence not received",IF($I13="","Needs manager review",IF($I13&lt;$H13,"Check review date","Reviewed"))))</f>
        <v/>
      </c>
      <c r="O13" s="11">
        <f>IF($A13="","",IF($J13="","No follow-up date",IF($J13&lt;Assumptions!$B$4,"Follow-up overdue",IF($J13&lt;=Assumptions!$B$4+Assumptions!$B$6,"Follow-up soon","Scheduled"))))</f>
        <v/>
      </c>
    </row>
    <row r="14" ht="30" customHeight="1">
      <c r="A14" s="17" t="inlineStr">
        <is>
          <t>Sample Larkspur Place</t>
        </is>
      </c>
      <c r="B14" s="17" t="inlineStr">
        <is>
          <t>Demo-9D</t>
        </is>
      </c>
      <c r="C14" s="17" t="inlineStr">
        <is>
          <t>Sample Juliet Household</t>
        </is>
      </c>
      <c r="D14" s="17" t="inlineStr">
        <is>
          <t>Imaginary Shield Insurance Co.</t>
        </is>
      </c>
      <c r="E14" s="17" t="inlineStr">
        <is>
          <t>DEMO-CERT-0010</t>
        </is>
      </c>
      <c r="F14" s="26" t="n">
        <v>46245</v>
      </c>
      <c r="G14" s="26" t="n">
        <v>46306</v>
      </c>
      <c r="H14" s="26" t="n">
        <v>46270</v>
      </c>
      <c r="I14" s="26" t="n">
        <v>46269</v>
      </c>
      <c r="J14" s="26" t="n">
        <v>46283</v>
      </c>
      <c r="K14" s="17" t="inlineStr">
        <is>
          <t>Leasing staff</t>
        </is>
      </c>
      <c r="L14" s="17" t="inlineStr">
        <is>
          <t>Review date precedes evidence receipt</t>
        </is>
      </c>
      <c r="M14" s="13">
        <f>IF($A14="","",IF($G14="","Missing policy end",IF($F14="","Missing policy start",IF($G14&lt;$F14,"Check dates",IF($F14&gt;Assumptions!$B$4,"Not started",IF($G14&lt;Assumptions!$B$4,"Expired",IF($G14&lt;=Assumptions!$B$4+Assumptions!$B$5,"Expires soon","Current")))))))</f>
        <v/>
      </c>
      <c r="N14" s="13">
        <f>IF($A14="","",IF($H14="","Evidence not received",IF($I14="","Needs manager review",IF($I14&lt;$H14,"Check review date","Reviewed"))))</f>
        <v/>
      </c>
      <c r="O14" s="13">
        <f>IF($A14="","",IF($J14="","No follow-up date",IF($J14&lt;Assumptions!$B$4,"Follow-up overdue",IF($J14&lt;=Assumptions!$B$4+Assumptions!$B$6,"Follow-up soon","Scheduled"))))</f>
        <v/>
      </c>
    </row>
    <row r="15" ht="30" customHeight="1">
      <c r="A15" s="17" t="n"/>
      <c r="B15" s="17" t="n"/>
      <c r="C15" s="17" t="n"/>
      <c r="D15" s="17" t="n"/>
      <c r="E15" s="17" t="n"/>
      <c r="F15" s="26" t="n"/>
      <c r="G15" s="26" t="n"/>
      <c r="H15" s="26" t="n"/>
      <c r="I15" s="26" t="n"/>
      <c r="J15" s="26" t="n"/>
      <c r="K15" s="17" t="n"/>
      <c r="L15" s="17" t="n"/>
      <c r="M15" s="11">
        <f>IF($A15="","",IF($G15="","Missing policy end",IF($F15="","Missing policy start",IF($G15&lt;$F15,"Check dates",IF($F15&gt;Assumptions!$B$4,"Not started",IF($G15&lt;Assumptions!$B$4,"Expired",IF($G15&lt;=Assumptions!$B$4+Assumptions!$B$5,"Expires soon","Current")))))))</f>
        <v/>
      </c>
      <c r="N15" s="11">
        <f>IF($A15="","",IF($H15="","Evidence not received",IF($I15="","Needs manager review",IF($I15&lt;$H15,"Check review date","Reviewed"))))</f>
        <v/>
      </c>
      <c r="O15" s="11">
        <f>IF($A15="","",IF($J15="","No follow-up date",IF($J15&lt;Assumptions!$B$4,"Follow-up overdue",IF($J15&lt;=Assumptions!$B$4+Assumptions!$B$6,"Follow-up soon","Scheduled"))))</f>
        <v/>
      </c>
    </row>
    <row r="16" ht="30" customHeight="1">
      <c r="A16" s="17" t="n"/>
      <c r="B16" s="17" t="n"/>
      <c r="C16" s="17" t="n"/>
      <c r="D16" s="17" t="n"/>
      <c r="E16" s="17" t="n"/>
      <c r="F16" s="26" t="n"/>
      <c r="G16" s="26" t="n"/>
      <c r="H16" s="26" t="n"/>
      <c r="I16" s="26" t="n"/>
      <c r="J16" s="26" t="n"/>
      <c r="K16" s="17" t="n"/>
      <c r="L16" s="17" t="n"/>
      <c r="M16" s="13">
        <f>IF($A16="","",IF($G16="","Missing policy end",IF($F16="","Missing policy start",IF($G16&lt;$F16,"Check dates",IF($F16&gt;Assumptions!$B$4,"Not started",IF($G16&lt;Assumptions!$B$4,"Expired",IF($G16&lt;=Assumptions!$B$4+Assumptions!$B$5,"Expires soon","Current")))))))</f>
        <v/>
      </c>
      <c r="N16" s="13">
        <f>IF($A16="","",IF($H16="","Evidence not received",IF($I16="","Needs manager review",IF($I16&lt;$H16,"Check review date","Reviewed"))))</f>
        <v/>
      </c>
      <c r="O16" s="13">
        <f>IF($A16="","",IF($J16="","No follow-up date",IF($J16&lt;Assumptions!$B$4,"Follow-up overdue",IF($J16&lt;=Assumptions!$B$4+Assumptions!$B$6,"Follow-up soon","Scheduled"))))</f>
        <v/>
      </c>
    </row>
    <row r="17" ht="30" customHeight="1">
      <c r="A17" s="17" t="n"/>
      <c r="B17" s="17" t="n"/>
      <c r="C17" s="17" t="n"/>
      <c r="D17" s="17" t="n"/>
      <c r="E17" s="17" t="n"/>
      <c r="F17" s="26" t="n"/>
      <c r="G17" s="26" t="n"/>
      <c r="H17" s="26" t="n"/>
      <c r="I17" s="26" t="n"/>
      <c r="J17" s="26" t="n"/>
      <c r="K17" s="17" t="n"/>
      <c r="L17" s="17" t="n"/>
      <c r="M17" s="11">
        <f>IF($A17="","",IF($G17="","Missing policy end",IF($F17="","Missing policy start",IF($G17&lt;$F17,"Check dates",IF($F17&gt;Assumptions!$B$4,"Not started",IF($G17&lt;Assumptions!$B$4,"Expired",IF($G17&lt;=Assumptions!$B$4+Assumptions!$B$5,"Expires soon","Current")))))))</f>
        <v/>
      </c>
      <c r="N17" s="11">
        <f>IF($A17="","",IF($H17="","Evidence not received",IF($I17="","Needs manager review",IF($I17&lt;$H17,"Check review date","Reviewed"))))</f>
        <v/>
      </c>
      <c r="O17" s="11">
        <f>IF($A17="","",IF($J17="","No follow-up date",IF($J17&lt;Assumptions!$B$4,"Follow-up overdue",IF($J17&lt;=Assumptions!$B$4+Assumptions!$B$6,"Follow-up soon","Scheduled"))))</f>
        <v/>
      </c>
    </row>
    <row r="18" ht="30" customHeight="1">
      <c r="A18" s="17" t="n"/>
      <c r="B18" s="17" t="n"/>
      <c r="C18" s="17" t="n"/>
      <c r="D18" s="17" t="n"/>
      <c r="E18" s="17" t="n"/>
      <c r="F18" s="26" t="n"/>
      <c r="G18" s="26" t="n"/>
      <c r="H18" s="26" t="n"/>
      <c r="I18" s="26" t="n"/>
      <c r="J18" s="26" t="n"/>
      <c r="K18" s="17" t="n"/>
      <c r="L18" s="17" t="n"/>
      <c r="M18" s="13">
        <f>IF($A18="","",IF($G18="","Missing policy end",IF($F18="","Missing policy start",IF($G18&lt;$F18,"Check dates",IF($F18&gt;Assumptions!$B$4,"Not started",IF($G18&lt;Assumptions!$B$4,"Expired",IF($G18&lt;=Assumptions!$B$4+Assumptions!$B$5,"Expires soon","Current")))))))</f>
        <v/>
      </c>
      <c r="N18" s="13">
        <f>IF($A18="","",IF($H18="","Evidence not received",IF($I18="","Needs manager review",IF($I18&lt;$H18,"Check review date","Reviewed"))))</f>
        <v/>
      </c>
      <c r="O18" s="13">
        <f>IF($A18="","",IF($J18="","No follow-up date",IF($J18&lt;Assumptions!$B$4,"Follow-up overdue",IF($J18&lt;=Assumptions!$B$4+Assumptions!$B$6,"Follow-up soon","Scheduled"))))</f>
        <v/>
      </c>
    </row>
    <row r="19" ht="30" customHeight="1">
      <c r="A19" s="17" t="n"/>
      <c r="B19" s="17" t="n"/>
      <c r="C19" s="17" t="n"/>
      <c r="D19" s="17" t="n"/>
      <c r="E19" s="17" t="n"/>
      <c r="F19" s="26" t="n"/>
      <c r="G19" s="26" t="n"/>
      <c r="H19" s="26" t="n"/>
      <c r="I19" s="26" t="n"/>
      <c r="J19" s="26" t="n"/>
      <c r="K19" s="17" t="n"/>
      <c r="L19" s="17" t="n"/>
      <c r="M19" s="11">
        <f>IF($A19="","",IF($G19="","Missing policy end",IF($F19="","Missing policy start",IF($G19&lt;$F19,"Check dates",IF($F19&gt;Assumptions!$B$4,"Not started",IF($G19&lt;Assumptions!$B$4,"Expired",IF($G19&lt;=Assumptions!$B$4+Assumptions!$B$5,"Expires soon","Current")))))))</f>
        <v/>
      </c>
      <c r="N19" s="11">
        <f>IF($A19="","",IF($H19="","Evidence not received",IF($I19="","Needs manager review",IF($I19&lt;$H19,"Check review date","Reviewed"))))</f>
        <v/>
      </c>
      <c r="O19" s="11">
        <f>IF($A19="","",IF($J19="","No follow-up date",IF($J19&lt;Assumptions!$B$4,"Follow-up overdue",IF($J19&lt;=Assumptions!$B$4+Assumptions!$B$6,"Follow-up soon","Scheduled"))))</f>
        <v/>
      </c>
    </row>
    <row r="20" ht="30" customHeight="1">
      <c r="A20" s="17" t="n"/>
      <c r="B20" s="17" t="n"/>
      <c r="C20" s="17" t="n"/>
      <c r="D20" s="17" t="n"/>
      <c r="E20" s="17" t="n"/>
      <c r="F20" s="26" t="n"/>
      <c r="G20" s="26" t="n"/>
      <c r="H20" s="26" t="n"/>
      <c r="I20" s="26" t="n"/>
      <c r="J20" s="26" t="n"/>
      <c r="K20" s="17" t="n"/>
      <c r="L20" s="17" t="n"/>
      <c r="M20" s="13">
        <f>IF($A20="","",IF($G20="","Missing policy end",IF($F20="","Missing policy start",IF($G20&lt;$F20,"Check dates",IF($F20&gt;Assumptions!$B$4,"Not started",IF($G20&lt;Assumptions!$B$4,"Expired",IF($G20&lt;=Assumptions!$B$4+Assumptions!$B$5,"Expires soon","Current")))))))</f>
        <v/>
      </c>
      <c r="N20" s="13">
        <f>IF($A20="","",IF($H20="","Evidence not received",IF($I20="","Needs manager review",IF($I20&lt;$H20,"Check review date","Reviewed"))))</f>
        <v/>
      </c>
      <c r="O20" s="13">
        <f>IF($A20="","",IF($J20="","No follow-up date",IF($J20&lt;Assumptions!$B$4,"Follow-up overdue",IF($J20&lt;=Assumptions!$B$4+Assumptions!$B$6,"Follow-up soon","Scheduled"))))</f>
        <v/>
      </c>
    </row>
    <row r="21" ht="30" customHeight="1">
      <c r="A21" s="17" t="n"/>
      <c r="B21" s="17" t="n"/>
      <c r="C21" s="17" t="n"/>
      <c r="D21" s="17" t="n"/>
      <c r="E21" s="17" t="n"/>
      <c r="F21" s="26" t="n"/>
      <c r="G21" s="26" t="n"/>
      <c r="H21" s="26" t="n"/>
      <c r="I21" s="26" t="n"/>
      <c r="J21" s="26" t="n"/>
      <c r="K21" s="17" t="n"/>
      <c r="L21" s="17" t="n"/>
      <c r="M21" s="11">
        <f>IF($A21="","",IF($G21="","Missing policy end",IF($F21="","Missing policy start",IF($G21&lt;$F21,"Check dates",IF($F21&gt;Assumptions!$B$4,"Not started",IF($G21&lt;Assumptions!$B$4,"Expired",IF($G21&lt;=Assumptions!$B$4+Assumptions!$B$5,"Expires soon","Current")))))))</f>
        <v/>
      </c>
      <c r="N21" s="11">
        <f>IF($A21="","",IF($H21="","Evidence not received",IF($I21="","Needs manager review",IF($I21&lt;$H21,"Check review date","Reviewed"))))</f>
        <v/>
      </c>
      <c r="O21" s="11">
        <f>IF($A21="","",IF($J21="","No follow-up date",IF($J21&lt;Assumptions!$B$4,"Follow-up overdue",IF($J21&lt;=Assumptions!$B$4+Assumptions!$B$6,"Follow-up soon","Scheduled"))))</f>
        <v/>
      </c>
    </row>
    <row r="22" ht="30" customHeight="1">
      <c r="A22" s="17" t="n"/>
      <c r="B22" s="17" t="n"/>
      <c r="C22" s="17" t="n"/>
      <c r="D22" s="17" t="n"/>
      <c r="E22" s="17" t="n"/>
      <c r="F22" s="26" t="n"/>
      <c r="G22" s="26" t="n"/>
      <c r="H22" s="26" t="n"/>
      <c r="I22" s="26" t="n"/>
      <c r="J22" s="26" t="n"/>
      <c r="K22" s="17" t="n"/>
      <c r="L22" s="17" t="n"/>
      <c r="M22" s="13">
        <f>IF($A22="","",IF($G22="","Missing policy end",IF($F22="","Missing policy start",IF($G22&lt;$F22,"Check dates",IF($F22&gt;Assumptions!$B$4,"Not started",IF($G22&lt;Assumptions!$B$4,"Expired",IF($G22&lt;=Assumptions!$B$4+Assumptions!$B$5,"Expires soon","Current")))))))</f>
        <v/>
      </c>
      <c r="N22" s="13">
        <f>IF($A22="","",IF($H22="","Evidence not received",IF($I22="","Needs manager review",IF($I22&lt;$H22,"Check review date","Reviewed"))))</f>
        <v/>
      </c>
      <c r="O22" s="13">
        <f>IF($A22="","",IF($J22="","No follow-up date",IF($J22&lt;Assumptions!$B$4,"Follow-up overdue",IF($J22&lt;=Assumptions!$B$4+Assumptions!$B$6,"Follow-up soon","Scheduled"))))</f>
        <v/>
      </c>
    </row>
    <row r="23" ht="30" customHeight="1">
      <c r="A23" s="17" t="n"/>
      <c r="B23" s="17" t="n"/>
      <c r="C23" s="17" t="n"/>
      <c r="D23" s="17" t="n"/>
      <c r="E23" s="17" t="n"/>
      <c r="F23" s="26" t="n"/>
      <c r="G23" s="26" t="n"/>
      <c r="H23" s="26" t="n"/>
      <c r="I23" s="26" t="n"/>
      <c r="J23" s="26" t="n"/>
      <c r="K23" s="17" t="n"/>
      <c r="L23" s="17" t="n"/>
      <c r="M23" s="11">
        <f>IF($A23="","",IF($G23="","Missing policy end",IF($F23="","Missing policy start",IF($G23&lt;$F23,"Check dates",IF($F23&gt;Assumptions!$B$4,"Not started",IF($G23&lt;Assumptions!$B$4,"Expired",IF($G23&lt;=Assumptions!$B$4+Assumptions!$B$5,"Expires soon","Current")))))))</f>
        <v/>
      </c>
      <c r="N23" s="11">
        <f>IF($A23="","",IF($H23="","Evidence not received",IF($I23="","Needs manager review",IF($I23&lt;$H23,"Check review date","Reviewed"))))</f>
        <v/>
      </c>
      <c r="O23" s="11">
        <f>IF($A23="","",IF($J23="","No follow-up date",IF($J23&lt;Assumptions!$B$4,"Follow-up overdue",IF($J23&lt;=Assumptions!$B$4+Assumptions!$B$6,"Follow-up soon","Scheduled"))))</f>
        <v/>
      </c>
    </row>
    <row r="24" ht="30" customHeight="1">
      <c r="A24" s="17" t="n"/>
      <c r="B24" s="17" t="n"/>
      <c r="C24" s="17" t="n"/>
      <c r="D24" s="17" t="n"/>
      <c r="E24" s="17" t="n"/>
      <c r="F24" s="26" t="n"/>
      <c r="G24" s="26" t="n"/>
      <c r="H24" s="26" t="n"/>
      <c r="I24" s="26" t="n"/>
      <c r="J24" s="26" t="n"/>
      <c r="K24" s="17" t="n"/>
      <c r="L24" s="17" t="n"/>
      <c r="M24" s="13">
        <f>IF($A24="","",IF($G24="","Missing policy end",IF($F24="","Missing policy start",IF($G24&lt;$F24,"Check dates",IF($F24&gt;Assumptions!$B$4,"Not started",IF($G24&lt;Assumptions!$B$4,"Expired",IF($G24&lt;=Assumptions!$B$4+Assumptions!$B$5,"Expires soon","Current")))))))</f>
        <v/>
      </c>
      <c r="N24" s="13">
        <f>IF($A24="","",IF($H24="","Evidence not received",IF($I24="","Needs manager review",IF($I24&lt;$H24,"Check review date","Reviewed"))))</f>
        <v/>
      </c>
      <c r="O24" s="13">
        <f>IF($A24="","",IF($J24="","No follow-up date",IF($J24&lt;Assumptions!$B$4,"Follow-up overdue",IF($J24&lt;=Assumptions!$B$4+Assumptions!$B$6,"Follow-up soon","Scheduled"))))</f>
        <v/>
      </c>
    </row>
    <row r="25" ht="30" customHeight="1">
      <c r="A25" s="17" t="n"/>
      <c r="B25" s="17" t="n"/>
      <c r="C25" s="17" t="n"/>
      <c r="D25" s="17" t="n"/>
      <c r="E25" s="17" t="n"/>
      <c r="F25" s="26" t="n"/>
      <c r="G25" s="26" t="n"/>
      <c r="H25" s="26" t="n"/>
      <c r="I25" s="26" t="n"/>
      <c r="J25" s="26" t="n"/>
      <c r="K25" s="17" t="n"/>
      <c r="L25" s="17" t="n"/>
      <c r="M25" s="11">
        <f>IF($A25="","",IF($G25="","Missing policy end",IF($F25="","Missing policy start",IF($G25&lt;$F25,"Check dates",IF($F25&gt;Assumptions!$B$4,"Not started",IF($G25&lt;Assumptions!$B$4,"Expired",IF($G25&lt;=Assumptions!$B$4+Assumptions!$B$5,"Expires soon","Current")))))))</f>
        <v/>
      </c>
      <c r="N25" s="11">
        <f>IF($A25="","",IF($H25="","Evidence not received",IF($I25="","Needs manager review",IF($I25&lt;$H25,"Check review date","Reviewed"))))</f>
        <v/>
      </c>
      <c r="O25" s="11">
        <f>IF($A25="","",IF($J25="","No follow-up date",IF($J25&lt;Assumptions!$B$4,"Follow-up overdue",IF($J25&lt;=Assumptions!$B$4+Assumptions!$B$6,"Follow-up soon","Scheduled"))))</f>
        <v/>
      </c>
    </row>
    <row r="26" ht="30" customHeight="1">
      <c r="A26" s="17" t="n"/>
      <c r="B26" s="17" t="n"/>
      <c r="C26" s="17" t="n"/>
      <c r="D26" s="17" t="n"/>
      <c r="E26" s="17" t="n"/>
      <c r="F26" s="26" t="n"/>
      <c r="G26" s="26" t="n"/>
      <c r="H26" s="26" t="n"/>
      <c r="I26" s="26" t="n"/>
      <c r="J26" s="26" t="n"/>
      <c r="K26" s="17" t="n"/>
      <c r="L26" s="17" t="n"/>
      <c r="M26" s="13">
        <f>IF($A26="","",IF($G26="","Missing policy end",IF($F26="","Missing policy start",IF($G26&lt;$F26,"Check dates",IF($F26&gt;Assumptions!$B$4,"Not started",IF($G26&lt;Assumptions!$B$4,"Expired",IF($G26&lt;=Assumptions!$B$4+Assumptions!$B$5,"Expires soon","Current")))))))</f>
        <v/>
      </c>
      <c r="N26" s="13">
        <f>IF($A26="","",IF($H26="","Evidence not received",IF($I26="","Needs manager review",IF($I26&lt;$H26,"Check review date","Reviewed"))))</f>
        <v/>
      </c>
      <c r="O26" s="13">
        <f>IF($A26="","",IF($J26="","No follow-up date",IF($J26&lt;Assumptions!$B$4,"Follow-up overdue",IF($J26&lt;=Assumptions!$B$4+Assumptions!$B$6,"Follow-up soon","Scheduled"))))</f>
        <v/>
      </c>
    </row>
    <row r="27" ht="30" customHeight="1">
      <c r="A27" s="17" t="n"/>
      <c r="B27" s="17" t="n"/>
      <c r="C27" s="17" t="n"/>
      <c r="D27" s="17" t="n"/>
      <c r="E27" s="17" t="n"/>
      <c r="F27" s="26" t="n"/>
      <c r="G27" s="26" t="n"/>
      <c r="H27" s="26" t="n"/>
      <c r="I27" s="26" t="n"/>
      <c r="J27" s="26" t="n"/>
      <c r="K27" s="17" t="n"/>
      <c r="L27" s="17" t="n"/>
      <c r="M27" s="11">
        <f>IF($A27="","",IF($G27="","Missing policy end",IF($F27="","Missing policy start",IF($G27&lt;$F27,"Check dates",IF($F27&gt;Assumptions!$B$4,"Not started",IF($G27&lt;Assumptions!$B$4,"Expired",IF($G27&lt;=Assumptions!$B$4+Assumptions!$B$5,"Expires soon","Current")))))))</f>
        <v/>
      </c>
      <c r="N27" s="11">
        <f>IF($A27="","",IF($H27="","Evidence not received",IF($I27="","Needs manager review",IF($I27&lt;$H27,"Check review date","Reviewed"))))</f>
        <v/>
      </c>
      <c r="O27" s="11">
        <f>IF($A27="","",IF($J27="","No follow-up date",IF($J27&lt;Assumptions!$B$4,"Follow-up overdue",IF($J27&lt;=Assumptions!$B$4+Assumptions!$B$6,"Follow-up soon","Scheduled"))))</f>
        <v/>
      </c>
    </row>
    <row r="28" ht="30" customHeight="1">
      <c r="A28" s="17" t="n"/>
      <c r="B28" s="17" t="n"/>
      <c r="C28" s="17" t="n"/>
      <c r="D28" s="17" t="n"/>
      <c r="E28" s="17" t="n"/>
      <c r="F28" s="26" t="n"/>
      <c r="G28" s="26" t="n"/>
      <c r="H28" s="26" t="n"/>
      <c r="I28" s="26" t="n"/>
      <c r="J28" s="26" t="n"/>
      <c r="K28" s="17" t="n"/>
      <c r="L28" s="17" t="n"/>
      <c r="M28" s="13">
        <f>IF($A28="","",IF($G28="","Missing policy end",IF($F28="","Missing policy start",IF($G28&lt;$F28,"Check dates",IF($F28&gt;Assumptions!$B$4,"Not started",IF($G28&lt;Assumptions!$B$4,"Expired",IF($G28&lt;=Assumptions!$B$4+Assumptions!$B$5,"Expires soon","Current")))))))</f>
        <v/>
      </c>
      <c r="N28" s="13">
        <f>IF($A28="","",IF($H28="","Evidence not received",IF($I28="","Needs manager review",IF($I28&lt;$H28,"Check review date","Reviewed"))))</f>
        <v/>
      </c>
      <c r="O28" s="13">
        <f>IF($A28="","",IF($J28="","No follow-up date",IF($J28&lt;Assumptions!$B$4,"Follow-up overdue",IF($J28&lt;=Assumptions!$B$4+Assumptions!$B$6,"Follow-up soon","Scheduled"))))</f>
        <v/>
      </c>
    </row>
    <row r="29" ht="30" customHeight="1">
      <c r="A29" s="17" t="n"/>
      <c r="B29" s="17" t="n"/>
      <c r="C29" s="17" t="n"/>
      <c r="D29" s="17" t="n"/>
      <c r="E29" s="17" t="n"/>
      <c r="F29" s="26" t="n"/>
      <c r="G29" s="26" t="n"/>
      <c r="H29" s="26" t="n"/>
      <c r="I29" s="26" t="n"/>
      <c r="J29" s="26" t="n"/>
      <c r="K29" s="17" t="n"/>
      <c r="L29" s="17" t="n"/>
      <c r="M29" s="11">
        <f>IF($A29="","",IF($G29="","Missing policy end",IF($F29="","Missing policy start",IF($G29&lt;$F29,"Check dates",IF($F29&gt;Assumptions!$B$4,"Not started",IF($G29&lt;Assumptions!$B$4,"Expired",IF($G29&lt;=Assumptions!$B$4+Assumptions!$B$5,"Expires soon","Current")))))))</f>
        <v/>
      </c>
      <c r="N29" s="11">
        <f>IF($A29="","",IF($H29="","Evidence not received",IF($I29="","Needs manager review",IF($I29&lt;$H29,"Check review date","Reviewed"))))</f>
        <v/>
      </c>
      <c r="O29" s="11">
        <f>IF($A29="","",IF($J29="","No follow-up date",IF($J29&lt;Assumptions!$B$4,"Follow-up overdue",IF($J29&lt;=Assumptions!$B$4+Assumptions!$B$6,"Follow-up soon","Scheduled"))))</f>
        <v/>
      </c>
    </row>
    <row r="30" ht="30" customHeight="1">
      <c r="A30" s="17" t="n"/>
      <c r="B30" s="17" t="n"/>
      <c r="C30" s="17" t="n"/>
      <c r="D30" s="17" t="n"/>
      <c r="E30" s="17" t="n"/>
      <c r="F30" s="26" t="n"/>
      <c r="G30" s="26" t="n"/>
      <c r="H30" s="26" t="n"/>
      <c r="I30" s="26" t="n"/>
      <c r="J30" s="26" t="n"/>
      <c r="K30" s="17" t="n"/>
      <c r="L30" s="17" t="n"/>
      <c r="M30" s="13">
        <f>IF($A30="","",IF($G30="","Missing policy end",IF($F30="","Missing policy start",IF($G30&lt;$F30,"Check dates",IF($F30&gt;Assumptions!$B$4,"Not started",IF($G30&lt;Assumptions!$B$4,"Expired",IF($G30&lt;=Assumptions!$B$4+Assumptions!$B$5,"Expires soon","Current")))))))</f>
        <v/>
      </c>
      <c r="N30" s="13">
        <f>IF($A30="","",IF($H30="","Evidence not received",IF($I30="","Needs manager review",IF($I30&lt;$H30,"Check review date","Reviewed"))))</f>
        <v/>
      </c>
      <c r="O30" s="13">
        <f>IF($A30="","",IF($J30="","No follow-up date",IF($J30&lt;Assumptions!$B$4,"Follow-up overdue",IF($J30&lt;=Assumptions!$B$4+Assumptions!$B$6,"Follow-up soon","Scheduled"))))</f>
        <v/>
      </c>
    </row>
    <row r="31" ht="30" customHeight="1">
      <c r="A31" s="17" t="n"/>
      <c r="B31" s="17" t="n"/>
      <c r="C31" s="17" t="n"/>
      <c r="D31" s="17" t="n"/>
      <c r="E31" s="17" t="n"/>
      <c r="F31" s="26" t="n"/>
      <c r="G31" s="26" t="n"/>
      <c r="H31" s="26" t="n"/>
      <c r="I31" s="26" t="n"/>
      <c r="J31" s="26" t="n"/>
      <c r="K31" s="17" t="n"/>
      <c r="L31" s="17" t="n"/>
      <c r="M31" s="11">
        <f>IF($A31="","",IF($G31="","Missing policy end",IF($F31="","Missing policy start",IF($G31&lt;$F31,"Check dates",IF($F31&gt;Assumptions!$B$4,"Not started",IF($G31&lt;Assumptions!$B$4,"Expired",IF($G31&lt;=Assumptions!$B$4+Assumptions!$B$5,"Expires soon","Current")))))))</f>
        <v/>
      </c>
      <c r="N31" s="11">
        <f>IF($A31="","",IF($H31="","Evidence not received",IF($I31="","Needs manager review",IF($I31&lt;$H31,"Check review date","Reviewed"))))</f>
        <v/>
      </c>
      <c r="O31" s="11">
        <f>IF($A31="","",IF($J31="","No follow-up date",IF($J31&lt;Assumptions!$B$4,"Follow-up overdue",IF($J31&lt;=Assumptions!$B$4+Assumptions!$B$6,"Follow-up soon","Scheduled"))))</f>
        <v/>
      </c>
    </row>
    <row r="32" ht="30" customHeight="1">
      <c r="A32" s="17" t="n"/>
      <c r="B32" s="17" t="n"/>
      <c r="C32" s="17" t="n"/>
      <c r="D32" s="17" t="n"/>
      <c r="E32" s="17" t="n"/>
      <c r="F32" s="26" t="n"/>
      <c r="G32" s="26" t="n"/>
      <c r="H32" s="26" t="n"/>
      <c r="I32" s="26" t="n"/>
      <c r="J32" s="26" t="n"/>
      <c r="K32" s="17" t="n"/>
      <c r="L32" s="17" t="n"/>
      <c r="M32" s="13">
        <f>IF($A32="","",IF($G32="","Missing policy end",IF($F32="","Missing policy start",IF($G32&lt;$F32,"Check dates",IF($F32&gt;Assumptions!$B$4,"Not started",IF($G32&lt;Assumptions!$B$4,"Expired",IF($G32&lt;=Assumptions!$B$4+Assumptions!$B$5,"Expires soon","Current")))))))</f>
        <v/>
      </c>
      <c r="N32" s="13">
        <f>IF($A32="","",IF($H32="","Evidence not received",IF($I32="","Needs manager review",IF($I32&lt;$H32,"Check review date","Reviewed"))))</f>
        <v/>
      </c>
      <c r="O32" s="13">
        <f>IF($A32="","",IF($J32="","No follow-up date",IF($J32&lt;Assumptions!$B$4,"Follow-up overdue",IF($J32&lt;=Assumptions!$B$4+Assumptions!$B$6,"Follow-up soon","Scheduled"))))</f>
        <v/>
      </c>
    </row>
    <row r="33" ht="30" customHeight="1">
      <c r="A33" s="17" t="n"/>
      <c r="B33" s="17" t="n"/>
      <c r="C33" s="17" t="n"/>
      <c r="D33" s="17" t="n"/>
      <c r="E33" s="17" t="n"/>
      <c r="F33" s="26" t="n"/>
      <c r="G33" s="26" t="n"/>
      <c r="H33" s="26" t="n"/>
      <c r="I33" s="26" t="n"/>
      <c r="J33" s="26" t="n"/>
      <c r="K33" s="17" t="n"/>
      <c r="L33" s="17" t="n"/>
      <c r="M33" s="11">
        <f>IF($A33="","",IF($G33="","Missing policy end",IF($F33="","Missing policy start",IF($G33&lt;$F33,"Check dates",IF($F33&gt;Assumptions!$B$4,"Not started",IF($G33&lt;Assumptions!$B$4,"Expired",IF($G33&lt;=Assumptions!$B$4+Assumptions!$B$5,"Expires soon","Current")))))))</f>
        <v/>
      </c>
      <c r="N33" s="11">
        <f>IF($A33="","",IF($H33="","Evidence not received",IF($I33="","Needs manager review",IF($I33&lt;$H33,"Check review date","Reviewed"))))</f>
        <v/>
      </c>
      <c r="O33" s="11">
        <f>IF($A33="","",IF($J33="","No follow-up date",IF($J33&lt;Assumptions!$B$4,"Follow-up overdue",IF($J33&lt;=Assumptions!$B$4+Assumptions!$B$6,"Follow-up soon","Scheduled"))))</f>
        <v/>
      </c>
    </row>
    <row r="34" ht="30" customHeight="1">
      <c r="A34" s="17" t="n"/>
      <c r="B34" s="17" t="n"/>
      <c r="C34" s="17" t="n"/>
      <c r="D34" s="17" t="n"/>
      <c r="E34" s="17" t="n"/>
      <c r="F34" s="26" t="n"/>
      <c r="G34" s="26" t="n"/>
      <c r="H34" s="26" t="n"/>
      <c r="I34" s="26" t="n"/>
      <c r="J34" s="26" t="n"/>
      <c r="K34" s="17" t="n"/>
      <c r="L34" s="17" t="n"/>
      <c r="M34" s="13">
        <f>IF($A34="","",IF($G34="","Missing policy end",IF($F34="","Missing policy start",IF($G34&lt;$F34,"Check dates",IF($F34&gt;Assumptions!$B$4,"Not started",IF($G34&lt;Assumptions!$B$4,"Expired",IF($G34&lt;=Assumptions!$B$4+Assumptions!$B$5,"Expires soon","Current")))))))</f>
        <v/>
      </c>
      <c r="N34" s="13">
        <f>IF($A34="","",IF($H34="","Evidence not received",IF($I34="","Needs manager review",IF($I34&lt;$H34,"Check review date","Reviewed"))))</f>
        <v/>
      </c>
      <c r="O34" s="13">
        <f>IF($A34="","",IF($J34="","No follow-up date",IF($J34&lt;Assumptions!$B$4,"Follow-up overdue",IF($J34&lt;=Assumptions!$B$4+Assumptions!$B$6,"Follow-up soon","Scheduled"))))</f>
        <v/>
      </c>
    </row>
    <row r="35" ht="30" customHeight="1">
      <c r="A35" s="17" t="n"/>
      <c r="B35" s="17" t="n"/>
      <c r="C35" s="17" t="n"/>
      <c r="D35" s="17" t="n"/>
      <c r="E35" s="17" t="n"/>
      <c r="F35" s="26" t="n"/>
      <c r="G35" s="26" t="n"/>
      <c r="H35" s="26" t="n"/>
      <c r="I35" s="26" t="n"/>
      <c r="J35" s="26" t="n"/>
      <c r="K35" s="17" t="n"/>
      <c r="L35" s="17" t="n"/>
      <c r="M35" s="11">
        <f>IF($A35="","",IF($G35="","Missing policy end",IF($F35="","Missing policy start",IF($G35&lt;$F35,"Check dates",IF($F35&gt;Assumptions!$B$4,"Not started",IF($G35&lt;Assumptions!$B$4,"Expired",IF($G35&lt;=Assumptions!$B$4+Assumptions!$B$5,"Expires soon","Current")))))))</f>
        <v/>
      </c>
      <c r="N35" s="11">
        <f>IF($A35="","",IF($H35="","Evidence not received",IF($I35="","Needs manager review",IF($I35&lt;$H35,"Check review date","Reviewed"))))</f>
        <v/>
      </c>
      <c r="O35" s="11">
        <f>IF($A35="","",IF($J35="","No follow-up date",IF($J35&lt;Assumptions!$B$4,"Follow-up overdue",IF($J35&lt;=Assumptions!$B$4+Assumptions!$B$6,"Follow-up soon","Scheduled"))))</f>
        <v/>
      </c>
    </row>
    <row r="36" ht="30" customHeight="1">
      <c r="A36" s="17" t="n"/>
      <c r="B36" s="17" t="n"/>
      <c r="C36" s="17" t="n"/>
      <c r="D36" s="17" t="n"/>
      <c r="E36" s="17" t="n"/>
      <c r="F36" s="26" t="n"/>
      <c r="G36" s="26" t="n"/>
      <c r="H36" s="26" t="n"/>
      <c r="I36" s="26" t="n"/>
      <c r="J36" s="26" t="n"/>
      <c r="K36" s="17" t="n"/>
      <c r="L36" s="17" t="n"/>
      <c r="M36" s="13">
        <f>IF($A36="","",IF($G36="","Missing policy end",IF($F36="","Missing policy start",IF($G36&lt;$F36,"Check dates",IF($F36&gt;Assumptions!$B$4,"Not started",IF($G36&lt;Assumptions!$B$4,"Expired",IF($G36&lt;=Assumptions!$B$4+Assumptions!$B$5,"Expires soon","Current")))))))</f>
        <v/>
      </c>
      <c r="N36" s="13">
        <f>IF($A36="","",IF($H36="","Evidence not received",IF($I36="","Needs manager review",IF($I36&lt;$H36,"Check review date","Reviewed"))))</f>
        <v/>
      </c>
      <c r="O36" s="13">
        <f>IF($A36="","",IF($J36="","No follow-up date",IF($J36&lt;Assumptions!$B$4,"Follow-up overdue",IF($J36&lt;=Assumptions!$B$4+Assumptions!$B$6,"Follow-up soon","Scheduled"))))</f>
        <v/>
      </c>
    </row>
    <row r="37" ht="30" customHeight="1">
      <c r="A37" s="17" t="n"/>
      <c r="B37" s="17" t="n"/>
      <c r="C37" s="17" t="n"/>
      <c r="D37" s="17" t="n"/>
      <c r="E37" s="17" t="n"/>
      <c r="F37" s="26" t="n"/>
      <c r="G37" s="26" t="n"/>
      <c r="H37" s="26" t="n"/>
      <c r="I37" s="26" t="n"/>
      <c r="J37" s="26" t="n"/>
      <c r="K37" s="17" t="n"/>
      <c r="L37" s="17" t="n"/>
      <c r="M37" s="11">
        <f>IF($A37="","",IF($G37="","Missing policy end",IF($F37="","Missing policy start",IF($G37&lt;$F37,"Check dates",IF($F37&gt;Assumptions!$B$4,"Not started",IF($G37&lt;Assumptions!$B$4,"Expired",IF($G37&lt;=Assumptions!$B$4+Assumptions!$B$5,"Expires soon","Current")))))))</f>
        <v/>
      </c>
      <c r="N37" s="11">
        <f>IF($A37="","",IF($H37="","Evidence not received",IF($I37="","Needs manager review",IF($I37&lt;$H37,"Check review date","Reviewed"))))</f>
        <v/>
      </c>
      <c r="O37" s="11">
        <f>IF($A37="","",IF($J37="","No follow-up date",IF($J37&lt;Assumptions!$B$4,"Follow-up overdue",IF($J37&lt;=Assumptions!$B$4+Assumptions!$B$6,"Follow-up soon","Scheduled"))))</f>
        <v/>
      </c>
    </row>
    <row r="38" ht="30" customHeight="1">
      <c r="A38" s="17" t="n"/>
      <c r="B38" s="17" t="n"/>
      <c r="C38" s="17" t="n"/>
      <c r="D38" s="17" t="n"/>
      <c r="E38" s="17" t="n"/>
      <c r="F38" s="26" t="n"/>
      <c r="G38" s="26" t="n"/>
      <c r="H38" s="26" t="n"/>
      <c r="I38" s="26" t="n"/>
      <c r="J38" s="26" t="n"/>
      <c r="K38" s="17" t="n"/>
      <c r="L38" s="17" t="n"/>
      <c r="M38" s="13">
        <f>IF($A38="","",IF($G38="","Missing policy end",IF($F38="","Missing policy start",IF($G38&lt;$F38,"Check dates",IF($F38&gt;Assumptions!$B$4,"Not started",IF($G38&lt;Assumptions!$B$4,"Expired",IF($G38&lt;=Assumptions!$B$4+Assumptions!$B$5,"Expires soon","Current")))))))</f>
        <v/>
      </c>
      <c r="N38" s="13">
        <f>IF($A38="","",IF($H38="","Evidence not received",IF($I38="","Needs manager review",IF($I38&lt;$H38,"Check review date","Reviewed"))))</f>
        <v/>
      </c>
      <c r="O38" s="13">
        <f>IF($A38="","",IF($J38="","No follow-up date",IF($J38&lt;Assumptions!$B$4,"Follow-up overdue",IF($J38&lt;=Assumptions!$B$4+Assumptions!$B$6,"Follow-up soon","Scheduled"))))</f>
        <v/>
      </c>
    </row>
    <row r="39" ht="30" customHeight="1">
      <c r="A39" s="17" t="n"/>
      <c r="B39" s="17" t="n"/>
      <c r="C39" s="17" t="n"/>
      <c r="D39" s="17" t="n"/>
      <c r="E39" s="17" t="n"/>
      <c r="F39" s="26" t="n"/>
      <c r="G39" s="26" t="n"/>
      <c r="H39" s="26" t="n"/>
      <c r="I39" s="26" t="n"/>
      <c r="J39" s="26" t="n"/>
      <c r="K39" s="17" t="n"/>
      <c r="L39" s="17" t="n"/>
      <c r="M39" s="11">
        <f>IF($A39="","",IF($G39="","Missing policy end",IF($F39="","Missing policy start",IF($G39&lt;$F39,"Check dates",IF($F39&gt;Assumptions!$B$4,"Not started",IF($G39&lt;Assumptions!$B$4,"Expired",IF($G39&lt;=Assumptions!$B$4+Assumptions!$B$5,"Expires soon","Current")))))))</f>
        <v/>
      </c>
      <c r="N39" s="11">
        <f>IF($A39="","",IF($H39="","Evidence not received",IF($I39="","Needs manager review",IF($I39&lt;$H39,"Check review date","Reviewed"))))</f>
        <v/>
      </c>
      <c r="O39" s="11">
        <f>IF($A39="","",IF($J39="","No follow-up date",IF($J39&lt;Assumptions!$B$4,"Follow-up overdue",IF($J39&lt;=Assumptions!$B$4+Assumptions!$B$6,"Follow-up soon","Scheduled"))))</f>
        <v/>
      </c>
    </row>
    <row r="40" ht="30" customHeight="1">
      <c r="A40" s="17" t="n"/>
      <c r="B40" s="17" t="n"/>
      <c r="C40" s="17" t="n"/>
      <c r="D40" s="17" t="n"/>
      <c r="E40" s="17" t="n"/>
      <c r="F40" s="26" t="n"/>
      <c r="G40" s="26" t="n"/>
      <c r="H40" s="26" t="n"/>
      <c r="I40" s="26" t="n"/>
      <c r="J40" s="26" t="n"/>
      <c r="K40" s="17" t="n"/>
      <c r="L40" s="17" t="n"/>
      <c r="M40" s="13">
        <f>IF($A40="","",IF($G40="","Missing policy end",IF($F40="","Missing policy start",IF($G40&lt;$F40,"Check dates",IF($F40&gt;Assumptions!$B$4,"Not started",IF($G40&lt;Assumptions!$B$4,"Expired",IF($G40&lt;=Assumptions!$B$4+Assumptions!$B$5,"Expires soon","Current")))))))</f>
        <v/>
      </c>
      <c r="N40" s="13">
        <f>IF($A40="","",IF($H40="","Evidence not received",IF($I40="","Needs manager review",IF($I40&lt;$H40,"Check review date","Reviewed"))))</f>
        <v/>
      </c>
      <c r="O40" s="13">
        <f>IF($A40="","",IF($J40="","No follow-up date",IF($J40&lt;Assumptions!$B$4,"Follow-up overdue",IF($J40&lt;=Assumptions!$B$4+Assumptions!$B$6,"Follow-up soon","Scheduled"))))</f>
        <v/>
      </c>
    </row>
    <row r="41" ht="30" customHeight="1">
      <c r="A41" s="17" t="n"/>
      <c r="B41" s="17" t="n"/>
      <c r="C41" s="17" t="n"/>
      <c r="D41" s="17" t="n"/>
      <c r="E41" s="17" t="n"/>
      <c r="F41" s="26" t="n"/>
      <c r="G41" s="26" t="n"/>
      <c r="H41" s="26" t="n"/>
      <c r="I41" s="26" t="n"/>
      <c r="J41" s="26" t="n"/>
      <c r="K41" s="17" t="n"/>
      <c r="L41" s="17" t="n"/>
      <c r="M41" s="11">
        <f>IF($A41="","",IF($G41="","Missing policy end",IF($F41="","Missing policy start",IF($G41&lt;$F41,"Check dates",IF($F41&gt;Assumptions!$B$4,"Not started",IF($G41&lt;Assumptions!$B$4,"Expired",IF($G41&lt;=Assumptions!$B$4+Assumptions!$B$5,"Expires soon","Current")))))))</f>
        <v/>
      </c>
      <c r="N41" s="11">
        <f>IF($A41="","",IF($H41="","Evidence not received",IF($I41="","Needs manager review",IF($I41&lt;$H41,"Check review date","Reviewed"))))</f>
        <v/>
      </c>
      <c r="O41" s="11">
        <f>IF($A41="","",IF($J41="","No follow-up date",IF($J41&lt;Assumptions!$B$4,"Follow-up overdue",IF($J41&lt;=Assumptions!$B$4+Assumptions!$B$6,"Follow-up soon","Scheduled"))))</f>
        <v/>
      </c>
    </row>
    <row r="42" ht="30" customHeight="1">
      <c r="A42" s="17" t="n"/>
      <c r="B42" s="17" t="n"/>
      <c r="C42" s="17" t="n"/>
      <c r="D42" s="17" t="n"/>
      <c r="E42" s="17" t="n"/>
      <c r="F42" s="26" t="n"/>
      <c r="G42" s="26" t="n"/>
      <c r="H42" s="26" t="n"/>
      <c r="I42" s="26" t="n"/>
      <c r="J42" s="26" t="n"/>
      <c r="K42" s="17" t="n"/>
      <c r="L42" s="17" t="n"/>
      <c r="M42" s="13">
        <f>IF($A42="","",IF($G42="","Missing policy end",IF($F42="","Missing policy start",IF($G42&lt;$F42,"Check dates",IF($F42&gt;Assumptions!$B$4,"Not started",IF($G42&lt;Assumptions!$B$4,"Expired",IF($G42&lt;=Assumptions!$B$4+Assumptions!$B$5,"Expires soon","Current")))))))</f>
        <v/>
      </c>
      <c r="N42" s="13">
        <f>IF($A42="","",IF($H42="","Evidence not received",IF($I42="","Needs manager review",IF($I42&lt;$H42,"Check review date","Reviewed"))))</f>
        <v/>
      </c>
      <c r="O42" s="13">
        <f>IF($A42="","",IF($J42="","No follow-up date",IF($J42&lt;Assumptions!$B$4,"Follow-up overdue",IF($J42&lt;=Assumptions!$B$4+Assumptions!$B$6,"Follow-up soon","Scheduled"))))</f>
        <v/>
      </c>
    </row>
    <row r="43" ht="30" customHeight="1">
      <c r="A43" s="17" t="n"/>
      <c r="B43" s="17" t="n"/>
      <c r="C43" s="17" t="n"/>
      <c r="D43" s="17" t="n"/>
      <c r="E43" s="17" t="n"/>
      <c r="F43" s="26" t="n"/>
      <c r="G43" s="26" t="n"/>
      <c r="H43" s="26" t="n"/>
      <c r="I43" s="26" t="n"/>
      <c r="J43" s="26" t="n"/>
      <c r="K43" s="17" t="n"/>
      <c r="L43" s="17" t="n"/>
      <c r="M43" s="11">
        <f>IF($A43="","",IF($G43="","Missing policy end",IF($F43="","Missing policy start",IF($G43&lt;$F43,"Check dates",IF($F43&gt;Assumptions!$B$4,"Not started",IF($G43&lt;Assumptions!$B$4,"Expired",IF($G43&lt;=Assumptions!$B$4+Assumptions!$B$5,"Expires soon","Current")))))))</f>
        <v/>
      </c>
      <c r="N43" s="11">
        <f>IF($A43="","",IF($H43="","Evidence not received",IF($I43="","Needs manager review",IF($I43&lt;$H43,"Check review date","Reviewed"))))</f>
        <v/>
      </c>
      <c r="O43" s="11">
        <f>IF($A43="","",IF($J43="","No follow-up date",IF($J43&lt;Assumptions!$B$4,"Follow-up overdue",IF($J43&lt;=Assumptions!$B$4+Assumptions!$B$6,"Follow-up soon","Scheduled"))))</f>
        <v/>
      </c>
    </row>
    <row r="44" ht="30" customHeight="1">
      <c r="A44" s="17" t="n"/>
      <c r="B44" s="17" t="n"/>
      <c r="C44" s="17" t="n"/>
      <c r="D44" s="17" t="n"/>
      <c r="E44" s="17" t="n"/>
      <c r="F44" s="26" t="n"/>
      <c r="G44" s="26" t="n"/>
      <c r="H44" s="26" t="n"/>
      <c r="I44" s="26" t="n"/>
      <c r="J44" s="26" t="n"/>
      <c r="K44" s="17" t="n"/>
      <c r="L44" s="17" t="n"/>
      <c r="M44" s="13">
        <f>IF($A44="","",IF($G44="","Missing policy end",IF($F44="","Missing policy start",IF($G44&lt;$F44,"Check dates",IF($F44&gt;Assumptions!$B$4,"Not started",IF($G44&lt;Assumptions!$B$4,"Expired",IF($G44&lt;=Assumptions!$B$4+Assumptions!$B$5,"Expires soon","Current")))))))</f>
        <v/>
      </c>
      <c r="N44" s="13">
        <f>IF($A44="","",IF($H44="","Evidence not received",IF($I44="","Needs manager review",IF($I44&lt;$H44,"Check review date","Reviewed"))))</f>
        <v/>
      </c>
      <c r="O44" s="13">
        <f>IF($A44="","",IF($J44="","No follow-up date",IF($J44&lt;Assumptions!$B$4,"Follow-up overdue",IF($J44&lt;=Assumptions!$B$4+Assumptions!$B$6,"Follow-up soon","Scheduled"))))</f>
        <v/>
      </c>
    </row>
    <row r="45" ht="30" customHeight="1">
      <c r="A45" s="17" t="n"/>
      <c r="B45" s="17" t="n"/>
      <c r="C45" s="17" t="n"/>
      <c r="D45" s="17" t="n"/>
      <c r="E45" s="17" t="n"/>
      <c r="F45" s="26" t="n"/>
      <c r="G45" s="26" t="n"/>
      <c r="H45" s="26" t="n"/>
      <c r="I45" s="26" t="n"/>
      <c r="J45" s="26" t="n"/>
      <c r="K45" s="17" t="n"/>
      <c r="L45" s="17" t="n"/>
      <c r="M45" s="11">
        <f>IF($A45="","",IF($G45="","Missing policy end",IF($F45="","Missing policy start",IF($G45&lt;$F45,"Check dates",IF($F45&gt;Assumptions!$B$4,"Not started",IF($G45&lt;Assumptions!$B$4,"Expired",IF($G45&lt;=Assumptions!$B$4+Assumptions!$B$5,"Expires soon","Current")))))))</f>
        <v/>
      </c>
      <c r="N45" s="11">
        <f>IF($A45="","",IF($H45="","Evidence not received",IF($I45="","Needs manager review",IF($I45&lt;$H45,"Check review date","Reviewed"))))</f>
        <v/>
      </c>
      <c r="O45" s="11">
        <f>IF($A45="","",IF($J45="","No follow-up date",IF($J45&lt;Assumptions!$B$4,"Follow-up overdue",IF($J45&lt;=Assumptions!$B$4+Assumptions!$B$6,"Follow-up soon","Scheduled"))))</f>
        <v/>
      </c>
    </row>
    <row r="46" ht="30" customHeight="1">
      <c r="A46" s="17" t="n"/>
      <c r="B46" s="17" t="n"/>
      <c r="C46" s="17" t="n"/>
      <c r="D46" s="17" t="n"/>
      <c r="E46" s="17" t="n"/>
      <c r="F46" s="26" t="n"/>
      <c r="G46" s="26" t="n"/>
      <c r="H46" s="26" t="n"/>
      <c r="I46" s="26" t="n"/>
      <c r="J46" s="26" t="n"/>
      <c r="K46" s="17" t="n"/>
      <c r="L46" s="17" t="n"/>
      <c r="M46" s="13">
        <f>IF($A46="","",IF($G46="","Missing policy end",IF($F46="","Missing policy start",IF($G46&lt;$F46,"Check dates",IF($F46&gt;Assumptions!$B$4,"Not started",IF($G46&lt;Assumptions!$B$4,"Expired",IF($G46&lt;=Assumptions!$B$4+Assumptions!$B$5,"Expires soon","Current")))))))</f>
        <v/>
      </c>
      <c r="N46" s="13">
        <f>IF($A46="","",IF($H46="","Evidence not received",IF($I46="","Needs manager review",IF($I46&lt;$H46,"Check review date","Reviewed"))))</f>
        <v/>
      </c>
      <c r="O46" s="13">
        <f>IF($A46="","",IF($J46="","No follow-up date",IF($J46&lt;Assumptions!$B$4,"Follow-up overdue",IF($J46&lt;=Assumptions!$B$4+Assumptions!$B$6,"Follow-up soon","Scheduled"))))</f>
        <v/>
      </c>
    </row>
    <row r="47" ht="30" customHeight="1">
      <c r="A47" s="17" t="n"/>
      <c r="B47" s="17" t="n"/>
      <c r="C47" s="17" t="n"/>
      <c r="D47" s="17" t="n"/>
      <c r="E47" s="17" t="n"/>
      <c r="F47" s="26" t="n"/>
      <c r="G47" s="26" t="n"/>
      <c r="H47" s="26" t="n"/>
      <c r="I47" s="26" t="n"/>
      <c r="J47" s="26" t="n"/>
      <c r="K47" s="17" t="n"/>
      <c r="L47" s="17" t="n"/>
      <c r="M47" s="11">
        <f>IF($A47="","",IF($G47="","Missing policy end",IF($F47="","Missing policy start",IF($G47&lt;$F47,"Check dates",IF($F47&gt;Assumptions!$B$4,"Not started",IF($G47&lt;Assumptions!$B$4,"Expired",IF($G47&lt;=Assumptions!$B$4+Assumptions!$B$5,"Expires soon","Current")))))))</f>
        <v/>
      </c>
      <c r="N47" s="11">
        <f>IF($A47="","",IF($H47="","Evidence not received",IF($I47="","Needs manager review",IF($I47&lt;$H47,"Check review date","Reviewed"))))</f>
        <v/>
      </c>
      <c r="O47" s="11">
        <f>IF($A47="","",IF($J47="","No follow-up date",IF($J47&lt;Assumptions!$B$4,"Follow-up overdue",IF($J47&lt;=Assumptions!$B$4+Assumptions!$B$6,"Follow-up soon","Scheduled"))))</f>
        <v/>
      </c>
    </row>
    <row r="48" ht="30" customHeight="1">
      <c r="A48" s="17" t="n"/>
      <c r="B48" s="17" t="n"/>
      <c r="C48" s="17" t="n"/>
      <c r="D48" s="17" t="n"/>
      <c r="E48" s="17" t="n"/>
      <c r="F48" s="26" t="n"/>
      <c r="G48" s="26" t="n"/>
      <c r="H48" s="26" t="n"/>
      <c r="I48" s="26" t="n"/>
      <c r="J48" s="26" t="n"/>
      <c r="K48" s="17" t="n"/>
      <c r="L48" s="17" t="n"/>
      <c r="M48" s="13">
        <f>IF($A48="","",IF($G48="","Missing policy end",IF($F48="","Missing policy start",IF($G48&lt;$F48,"Check dates",IF($F48&gt;Assumptions!$B$4,"Not started",IF($G48&lt;Assumptions!$B$4,"Expired",IF($G48&lt;=Assumptions!$B$4+Assumptions!$B$5,"Expires soon","Current")))))))</f>
        <v/>
      </c>
      <c r="N48" s="13">
        <f>IF($A48="","",IF($H48="","Evidence not received",IF($I48="","Needs manager review",IF($I48&lt;$H48,"Check review date","Reviewed"))))</f>
        <v/>
      </c>
      <c r="O48" s="13">
        <f>IF($A48="","",IF($J48="","No follow-up date",IF($J48&lt;Assumptions!$B$4,"Follow-up overdue",IF($J48&lt;=Assumptions!$B$4+Assumptions!$B$6,"Follow-up soon","Scheduled"))))</f>
        <v/>
      </c>
    </row>
    <row r="49" ht="30" customHeight="1">
      <c r="A49" s="17" t="n"/>
      <c r="B49" s="17" t="n"/>
      <c r="C49" s="17" t="n"/>
      <c r="D49" s="17" t="n"/>
      <c r="E49" s="17" t="n"/>
      <c r="F49" s="26" t="n"/>
      <c r="G49" s="26" t="n"/>
      <c r="H49" s="26" t="n"/>
      <c r="I49" s="26" t="n"/>
      <c r="J49" s="26" t="n"/>
      <c r="K49" s="17" t="n"/>
      <c r="L49" s="17" t="n"/>
      <c r="M49" s="11">
        <f>IF($A49="","",IF($G49="","Missing policy end",IF($F49="","Missing policy start",IF($G49&lt;$F49,"Check dates",IF($F49&gt;Assumptions!$B$4,"Not started",IF($G49&lt;Assumptions!$B$4,"Expired",IF($G49&lt;=Assumptions!$B$4+Assumptions!$B$5,"Expires soon","Current")))))))</f>
        <v/>
      </c>
      <c r="N49" s="11">
        <f>IF($A49="","",IF($H49="","Evidence not received",IF($I49="","Needs manager review",IF($I49&lt;$H49,"Check review date","Reviewed"))))</f>
        <v/>
      </c>
      <c r="O49" s="11">
        <f>IF($A49="","",IF($J49="","No follow-up date",IF($J49&lt;Assumptions!$B$4,"Follow-up overdue",IF($J49&lt;=Assumptions!$B$4+Assumptions!$B$6,"Follow-up soon","Scheduled"))))</f>
        <v/>
      </c>
    </row>
    <row r="50" ht="30" customHeight="1">
      <c r="A50" s="17" t="n"/>
      <c r="B50" s="17" t="n"/>
      <c r="C50" s="17" t="n"/>
      <c r="D50" s="17" t="n"/>
      <c r="E50" s="17" t="n"/>
      <c r="F50" s="26" t="n"/>
      <c r="G50" s="26" t="n"/>
      <c r="H50" s="26" t="n"/>
      <c r="I50" s="26" t="n"/>
      <c r="J50" s="26" t="n"/>
      <c r="K50" s="17" t="n"/>
      <c r="L50" s="17" t="n"/>
      <c r="M50" s="13">
        <f>IF($A50="","",IF($G50="","Missing policy end",IF($F50="","Missing policy start",IF($G50&lt;$F50,"Check dates",IF($F50&gt;Assumptions!$B$4,"Not started",IF($G50&lt;Assumptions!$B$4,"Expired",IF($G50&lt;=Assumptions!$B$4+Assumptions!$B$5,"Expires soon","Current")))))))</f>
        <v/>
      </c>
      <c r="N50" s="13">
        <f>IF($A50="","",IF($H50="","Evidence not received",IF($I50="","Needs manager review",IF($I50&lt;$H50,"Check review date","Reviewed"))))</f>
        <v/>
      </c>
      <c r="O50" s="13">
        <f>IF($A50="","",IF($J50="","No follow-up date",IF($J50&lt;Assumptions!$B$4,"Follow-up overdue",IF($J50&lt;=Assumptions!$B$4+Assumptions!$B$6,"Follow-up soon","Scheduled"))))</f>
        <v/>
      </c>
    </row>
    <row r="51" ht="30" customHeight="1">
      <c r="A51" s="17" t="n"/>
      <c r="B51" s="17" t="n"/>
      <c r="C51" s="17" t="n"/>
      <c r="D51" s="17" t="n"/>
      <c r="E51" s="17" t="n"/>
      <c r="F51" s="26" t="n"/>
      <c r="G51" s="26" t="n"/>
      <c r="H51" s="26" t="n"/>
      <c r="I51" s="26" t="n"/>
      <c r="J51" s="26" t="n"/>
      <c r="K51" s="17" t="n"/>
      <c r="L51" s="17" t="n"/>
      <c r="M51" s="11">
        <f>IF($A51="","",IF($G51="","Missing policy end",IF($F51="","Missing policy start",IF($G51&lt;$F51,"Check dates",IF($F51&gt;Assumptions!$B$4,"Not started",IF($G51&lt;Assumptions!$B$4,"Expired",IF($G51&lt;=Assumptions!$B$4+Assumptions!$B$5,"Expires soon","Current")))))))</f>
        <v/>
      </c>
      <c r="N51" s="11">
        <f>IF($A51="","",IF($H51="","Evidence not received",IF($I51="","Needs manager review",IF($I51&lt;$H51,"Check review date","Reviewed"))))</f>
        <v/>
      </c>
      <c r="O51" s="11">
        <f>IF($A51="","",IF($J51="","No follow-up date",IF($J51&lt;Assumptions!$B$4,"Follow-up overdue",IF($J51&lt;=Assumptions!$B$4+Assumptions!$B$6,"Follow-up soon","Scheduled"))))</f>
        <v/>
      </c>
    </row>
    <row r="52" ht="30" customHeight="1">
      <c r="A52" s="17" t="n"/>
      <c r="B52" s="17" t="n"/>
      <c r="C52" s="17" t="n"/>
      <c r="D52" s="17" t="n"/>
      <c r="E52" s="17" t="n"/>
      <c r="F52" s="26" t="n"/>
      <c r="G52" s="26" t="n"/>
      <c r="H52" s="26" t="n"/>
      <c r="I52" s="26" t="n"/>
      <c r="J52" s="26" t="n"/>
      <c r="K52" s="17" t="n"/>
      <c r="L52" s="17" t="n"/>
      <c r="M52" s="13">
        <f>IF($A52="","",IF($G52="","Missing policy end",IF($F52="","Missing policy start",IF($G52&lt;$F52,"Check dates",IF($F52&gt;Assumptions!$B$4,"Not started",IF($G52&lt;Assumptions!$B$4,"Expired",IF($G52&lt;=Assumptions!$B$4+Assumptions!$B$5,"Expires soon","Current")))))))</f>
        <v/>
      </c>
      <c r="N52" s="13">
        <f>IF($A52="","",IF($H52="","Evidence not received",IF($I52="","Needs manager review",IF($I52&lt;$H52,"Check review date","Reviewed"))))</f>
        <v/>
      </c>
      <c r="O52" s="13">
        <f>IF($A52="","",IF($J52="","No follow-up date",IF($J52&lt;Assumptions!$B$4,"Follow-up overdue",IF($J52&lt;=Assumptions!$B$4+Assumptions!$B$6,"Follow-up soon","Scheduled"))))</f>
        <v/>
      </c>
    </row>
    <row r="53" ht="30" customHeight="1">
      <c r="A53" s="17" t="n"/>
      <c r="B53" s="17" t="n"/>
      <c r="C53" s="17" t="n"/>
      <c r="D53" s="17" t="n"/>
      <c r="E53" s="17" t="n"/>
      <c r="F53" s="26" t="n"/>
      <c r="G53" s="26" t="n"/>
      <c r="H53" s="26" t="n"/>
      <c r="I53" s="26" t="n"/>
      <c r="J53" s="26" t="n"/>
      <c r="K53" s="17" t="n"/>
      <c r="L53" s="17" t="n"/>
      <c r="M53" s="11">
        <f>IF($A53="","",IF($G53="","Missing policy end",IF($F53="","Missing policy start",IF($G53&lt;$F53,"Check dates",IF($F53&gt;Assumptions!$B$4,"Not started",IF($G53&lt;Assumptions!$B$4,"Expired",IF($G53&lt;=Assumptions!$B$4+Assumptions!$B$5,"Expires soon","Current")))))))</f>
        <v/>
      </c>
      <c r="N53" s="11">
        <f>IF($A53="","",IF($H53="","Evidence not received",IF($I53="","Needs manager review",IF($I53&lt;$H53,"Check review date","Reviewed"))))</f>
        <v/>
      </c>
      <c r="O53" s="11">
        <f>IF($A53="","",IF($J53="","No follow-up date",IF($J53&lt;Assumptions!$B$4,"Follow-up overdue",IF($J53&lt;=Assumptions!$B$4+Assumptions!$B$6,"Follow-up soon","Scheduled"))))</f>
        <v/>
      </c>
    </row>
    <row r="54" ht="30" customHeight="1">
      <c r="A54" s="17" t="n"/>
      <c r="B54" s="17" t="n"/>
      <c r="C54" s="17" t="n"/>
      <c r="D54" s="17" t="n"/>
      <c r="E54" s="17" t="n"/>
      <c r="F54" s="26" t="n"/>
      <c r="G54" s="26" t="n"/>
      <c r="H54" s="26" t="n"/>
      <c r="I54" s="26" t="n"/>
      <c r="J54" s="26" t="n"/>
      <c r="K54" s="17" t="n"/>
      <c r="L54" s="17" t="n"/>
      <c r="M54" s="13">
        <f>IF($A54="","",IF($G54="","Missing policy end",IF($F54="","Missing policy start",IF($G54&lt;$F54,"Check dates",IF($F54&gt;Assumptions!$B$4,"Not started",IF($G54&lt;Assumptions!$B$4,"Expired",IF($G54&lt;=Assumptions!$B$4+Assumptions!$B$5,"Expires soon","Current")))))))</f>
        <v/>
      </c>
      <c r="N54" s="13">
        <f>IF($A54="","",IF($H54="","Evidence not received",IF($I54="","Needs manager review",IF($I54&lt;$H54,"Check review date","Reviewed"))))</f>
        <v/>
      </c>
      <c r="O54" s="13">
        <f>IF($A54="","",IF($J54="","No follow-up date",IF($J54&lt;Assumptions!$B$4,"Follow-up overdue",IF($J54&lt;=Assumptions!$B$4+Assumptions!$B$6,"Follow-up soon","Scheduled"))))</f>
        <v/>
      </c>
    </row>
    <row r="55" ht="30" customHeight="1">
      <c r="A55" s="17" t="n"/>
      <c r="B55" s="17" t="n"/>
      <c r="C55" s="17" t="n"/>
      <c r="D55" s="17" t="n"/>
      <c r="E55" s="17" t="n"/>
      <c r="F55" s="26" t="n"/>
      <c r="G55" s="26" t="n"/>
      <c r="H55" s="26" t="n"/>
      <c r="I55" s="26" t="n"/>
      <c r="J55" s="26" t="n"/>
      <c r="K55" s="17" t="n"/>
      <c r="L55" s="17" t="n"/>
      <c r="M55" s="11">
        <f>IF($A55="","",IF($G55="","Missing policy end",IF($F55="","Missing policy start",IF($G55&lt;$F55,"Check dates",IF($F55&gt;Assumptions!$B$4,"Not started",IF($G55&lt;Assumptions!$B$4,"Expired",IF($G55&lt;=Assumptions!$B$4+Assumptions!$B$5,"Expires soon","Current")))))))</f>
        <v/>
      </c>
      <c r="N55" s="11">
        <f>IF($A55="","",IF($H55="","Evidence not received",IF($I55="","Needs manager review",IF($I55&lt;$H55,"Check review date","Reviewed"))))</f>
        <v/>
      </c>
      <c r="O55" s="11">
        <f>IF($A55="","",IF($J55="","No follow-up date",IF($J55&lt;Assumptions!$B$4,"Follow-up overdue",IF($J55&lt;=Assumptions!$B$4+Assumptions!$B$6,"Follow-up soon","Scheduled"))))</f>
        <v/>
      </c>
    </row>
    <row r="56" ht="30" customHeight="1">
      <c r="A56" s="17" t="n"/>
      <c r="B56" s="17" t="n"/>
      <c r="C56" s="17" t="n"/>
      <c r="D56" s="17" t="n"/>
      <c r="E56" s="17" t="n"/>
      <c r="F56" s="26" t="n"/>
      <c r="G56" s="26" t="n"/>
      <c r="H56" s="26" t="n"/>
      <c r="I56" s="26" t="n"/>
      <c r="J56" s="26" t="n"/>
      <c r="K56" s="17" t="n"/>
      <c r="L56" s="17" t="n"/>
      <c r="M56" s="13">
        <f>IF($A56="","",IF($G56="","Missing policy end",IF($F56="","Missing policy start",IF($G56&lt;$F56,"Check dates",IF($F56&gt;Assumptions!$B$4,"Not started",IF($G56&lt;Assumptions!$B$4,"Expired",IF($G56&lt;=Assumptions!$B$4+Assumptions!$B$5,"Expires soon","Current")))))))</f>
        <v/>
      </c>
      <c r="N56" s="13">
        <f>IF($A56="","",IF($H56="","Evidence not received",IF($I56="","Needs manager review",IF($I56&lt;$H56,"Check review date","Reviewed"))))</f>
        <v/>
      </c>
      <c r="O56" s="13">
        <f>IF($A56="","",IF($J56="","No follow-up date",IF($J56&lt;Assumptions!$B$4,"Follow-up overdue",IF($J56&lt;=Assumptions!$B$4+Assumptions!$B$6,"Follow-up soon","Scheduled"))))</f>
        <v/>
      </c>
    </row>
    <row r="57" ht="30" customHeight="1">
      <c r="A57" s="17" t="n"/>
      <c r="B57" s="17" t="n"/>
      <c r="C57" s="17" t="n"/>
      <c r="D57" s="17" t="n"/>
      <c r="E57" s="17" t="n"/>
      <c r="F57" s="26" t="n"/>
      <c r="G57" s="26" t="n"/>
      <c r="H57" s="26" t="n"/>
      <c r="I57" s="26" t="n"/>
      <c r="J57" s="26" t="n"/>
      <c r="K57" s="17" t="n"/>
      <c r="L57" s="17" t="n"/>
      <c r="M57" s="11">
        <f>IF($A57="","",IF($G57="","Missing policy end",IF($F57="","Missing policy start",IF($G57&lt;$F57,"Check dates",IF($F57&gt;Assumptions!$B$4,"Not started",IF($G57&lt;Assumptions!$B$4,"Expired",IF($G57&lt;=Assumptions!$B$4+Assumptions!$B$5,"Expires soon","Current")))))))</f>
        <v/>
      </c>
      <c r="N57" s="11">
        <f>IF($A57="","",IF($H57="","Evidence not received",IF($I57="","Needs manager review",IF($I57&lt;$H57,"Check review date","Reviewed"))))</f>
        <v/>
      </c>
      <c r="O57" s="11">
        <f>IF($A57="","",IF($J57="","No follow-up date",IF($J57&lt;Assumptions!$B$4,"Follow-up overdue",IF($J57&lt;=Assumptions!$B$4+Assumptions!$B$6,"Follow-up soon","Scheduled"))))</f>
        <v/>
      </c>
    </row>
    <row r="58" ht="30" customHeight="1">
      <c r="A58" s="17" t="n"/>
      <c r="B58" s="17" t="n"/>
      <c r="C58" s="17" t="n"/>
      <c r="D58" s="17" t="n"/>
      <c r="E58" s="17" t="n"/>
      <c r="F58" s="26" t="n"/>
      <c r="G58" s="26" t="n"/>
      <c r="H58" s="26" t="n"/>
      <c r="I58" s="26" t="n"/>
      <c r="J58" s="26" t="n"/>
      <c r="K58" s="17" t="n"/>
      <c r="L58" s="17" t="n"/>
      <c r="M58" s="13">
        <f>IF($A58="","",IF($G58="","Missing policy end",IF($F58="","Missing policy start",IF($G58&lt;$F58,"Check dates",IF($F58&gt;Assumptions!$B$4,"Not started",IF($G58&lt;Assumptions!$B$4,"Expired",IF($G58&lt;=Assumptions!$B$4+Assumptions!$B$5,"Expires soon","Current")))))))</f>
        <v/>
      </c>
      <c r="N58" s="13">
        <f>IF($A58="","",IF($H58="","Evidence not received",IF($I58="","Needs manager review",IF($I58&lt;$H58,"Check review date","Reviewed"))))</f>
        <v/>
      </c>
      <c r="O58" s="13">
        <f>IF($A58="","",IF($J58="","No follow-up date",IF($J58&lt;Assumptions!$B$4,"Follow-up overdue",IF($J58&lt;=Assumptions!$B$4+Assumptions!$B$6,"Follow-up soon","Scheduled"))))</f>
        <v/>
      </c>
    </row>
    <row r="59" ht="30" customHeight="1">
      <c r="A59" s="17" t="n"/>
      <c r="B59" s="17" t="n"/>
      <c r="C59" s="17" t="n"/>
      <c r="D59" s="17" t="n"/>
      <c r="E59" s="17" t="n"/>
      <c r="F59" s="26" t="n"/>
      <c r="G59" s="26" t="n"/>
      <c r="H59" s="26" t="n"/>
      <c r="I59" s="26" t="n"/>
      <c r="J59" s="26" t="n"/>
      <c r="K59" s="17" t="n"/>
      <c r="L59" s="17" t="n"/>
      <c r="M59" s="11">
        <f>IF($A59="","",IF($G59="","Missing policy end",IF($F59="","Missing policy start",IF($G59&lt;$F59,"Check dates",IF($F59&gt;Assumptions!$B$4,"Not started",IF($G59&lt;Assumptions!$B$4,"Expired",IF($G59&lt;=Assumptions!$B$4+Assumptions!$B$5,"Expires soon","Current")))))))</f>
        <v/>
      </c>
      <c r="N59" s="11">
        <f>IF($A59="","",IF($H59="","Evidence not received",IF($I59="","Needs manager review",IF($I59&lt;$H59,"Check review date","Reviewed"))))</f>
        <v/>
      </c>
      <c r="O59" s="11">
        <f>IF($A59="","",IF($J59="","No follow-up date",IF($J59&lt;Assumptions!$B$4,"Follow-up overdue",IF($J59&lt;=Assumptions!$B$4+Assumptions!$B$6,"Follow-up soon","Scheduled"))))</f>
        <v/>
      </c>
    </row>
    <row r="60" ht="30" customHeight="1">
      <c r="A60" s="17" t="n"/>
      <c r="B60" s="17" t="n"/>
      <c r="C60" s="17" t="n"/>
      <c r="D60" s="17" t="n"/>
      <c r="E60" s="17" t="n"/>
      <c r="F60" s="26" t="n"/>
      <c r="G60" s="26" t="n"/>
      <c r="H60" s="26" t="n"/>
      <c r="I60" s="26" t="n"/>
      <c r="J60" s="26" t="n"/>
      <c r="K60" s="17" t="n"/>
      <c r="L60" s="17" t="n"/>
      <c r="M60" s="13">
        <f>IF($A60="","",IF($G60="","Missing policy end",IF($F60="","Missing policy start",IF($G60&lt;$F60,"Check dates",IF($F60&gt;Assumptions!$B$4,"Not started",IF($G60&lt;Assumptions!$B$4,"Expired",IF($G60&lt;=Assumptions!$B$4+Assumptions!$B$5,"Expires soon","Current")))))))</f>
        <v/>
      </c>
      <c r="N60" s="13">
        <f>IF($A60="","",IF($H60="","Evidence not received",IF($I60="","Needs manager review",IF($I60&lt;$H60,"Check review date","Reviewed"))))</f>
        <v/>
      </c>
      <c r="O60" s="13">
        <f>IF($A60="","",IF($J60="","No follow-up date",IF($J60&lt;Assumptions!$B$4,"Follow-up overdue",IF($J60&lt;=Assumptions!$B$4+Assumptions!$B$6,"Follow-up soon","Scheduled"))))</f>
        <v/>
      </c>
    </row>
    <row r="61" ht="30" customHeight="1">
      <c r="A61" s="17" t="n"/>
      <c r="B61" s="17" t="n"/>
      <c r="C61" s="17" t="n"/>
      <c r="D61" s="17" t="n"/>
      <c r="E61" s="17" t="n"/>
      <c r="F61" s="26" t="n"/>
      <c r="G61" s="26" t="n"/>
      <c r="H61" s="26" t="n"/>
      <c r="I61" s="26" t="n"/>
      <c r="J61" s="26" t="n"/>
      <c r="K61" s="17" t="n"/>
      <c r="L61" s="17" t="n"/>
      <c r="M61" s="11">
        <f>IF($A61="","",IF($G61="","Missing policy end",IF($F61="","Missing policy start",IF($G61&lt;$F61,"Check dates",IF($F61&gt;Assumptions!$B$4,"Not started",IF($G61&lt;Assumptions!$B$4,"Expired",IF($G61&lt;=Assumptions!$B$4+Assumptions!$B$5,"Expires soon","Current")))))))</f>
        <v/>
      </c>
      <c r="N61" s="11">
        <f>IF($A61="","",IF($H61="","Evidence not received",IF($I61="","Needs manager review",IF($I61&lt;$H61,"Check review date","Reviewed"))))</f>
        <v/>
      </c>
      <c r="O61" s="11">
        <f>IF($A61="","",IF($J61="","No follow-up date",IF($J61&lt;Assumptions!$B$4,"Follow-up overdue",IF($J61&lt;=Assumptions!$B$4+Assumptions!$B$6,"Follow-up soon","Scheduled"))))</f>
        <v/>
      </c>
    </row>
    <row r="62" ht="30" customHeight="1">
      <c r="A62" s="17" t="n"/>
      <c r="B62" s="17" t="n"/>
      <c r="C62" s="17" t="n"/>
      <c r="D62" s="17" t="n"/>
      <c r="E62" s="17" t="n"/>
      <c r="F62" s="26" t="n"/>
      <c r="G62" s="26" t="n"/>
      <c r="H62" s="26" t="n"/>
      <c r="I62" s="26" t="n"/>
      <c r="J62" s="26" t="n"/>
      <c r="K62" s="17" t="n"/>
      <c r="L62" s="17" t="n"/>
      <c r="M62" s="13">
        <f>IF($A62="","",IF($G62="","Missing policy end",IF($F62="","Missing policy start",IF($G62&lt;$F62,"Check dates",IF($F62&gt;Assumptions!$B$4,"Not started",IF($G62&lt;Assumptions!$B$4,"Expired",IF($G62&lt;=Assumptions!$B$4+Assumptions!$B$5,"Expires soon","Current")))))))</f>
        <v/>
      </c>
      <c r="N62" s="13">
        <f>IF($A62="","",IF($H62="","Evidence not received",IF($I62="","Needs manager review",IF($I62&lt;$H62,"Check review date","Reviewed"))))</f>
        <v/>
      </c>
      <c r="O62" s="13">
        <f>IF($A62="","",IF($J62="","No follow-up date",IF($J62&lt;Assumptions!$B$4,"Follow-up overdue",IF($J62&lt;=Assumptions!$B$4+Assumptions!$B$6,"Follow-up soon","Scheduled"))))</f>
        <v/>
      </c>
    </row>
    <row r="63" ht="30" customHeight="1">
      <c r="A63" s="17" t="n"/>
      <c r="B63" s="17" t="n"/>
      <c r="C63" s="17" t="n"/>
      <c r="D63" s="17" t="n"/>
      <c r="E63" s="17" t="n"/>
      <c r="F63" s="26" t="n"/>
      <c r="G63" s="26" t="n"/>
      <c r="H63" s="26" t="n"/>
      <c r="I63" s="26" t="n"/>
      <c r="J63" s="26" t="n"/>
      <c r="K63" s="17" t="n"/>
      <c r="L63" s="17" t="n"/>
      <c r="M63" s="11">
        <f>IF($A63="","",IF($G63="","Missing policy end",IF($F63="","Missing policy start",IF($G63&lt;$F63,"Check dates",IF($F63&gt;Assumptions!$B$4,"Not started",IF($G63&lt;Assumptions!$B$4,"Expired",IF($G63&lt;=Assumptions!$B$4+Assumptions!$B$5,"Expires soon","Current")))))))</f>
        <v/>
      </c>
      <c r="N63" s="11">
        <f>IF($A63="","",IF($H63="","Evidence not received",IF($I63="","Needs manager review",IF($I63&lt;$H63,"Check review date","Reviewed"))))</f>
        <v/>
      </c>
      <c r="O63" s="11">
        <f>IF($A63="","",IF($J63="","No follow-up date",IF($J63&lt;Assumptions!$B$4,"Follow-up overdue",IF($J63&lt;=Assumptions!$B$4+Assumptions!$B$6,"Follow-up soon","Scheduled"))))</f>
        <v/>
      </c>
    </row>
    <row r="64" ht="30" customHeight="1">
      <c r="A64" s="17" t="n"/>
      <c r="B64" s="17" t="n"/>
      <c r="C64" s="17" t="n"/>
      <c r="D64" s="17" t="n"/>
      <c r="E64" s="17" t="n"/>
      <c r="F64" s="26" t="n"/>
      <c r="G64" s="26" t="n"/>
      <c r="H64" s="26" t="n"/>
      <c r="I64" s="26" t="n"/>
      <c r="J64" s="26" t="n"/>
      <c r="K64" s="17" t="n"/>
      <c r="L64" s="17" t="n"/>
      <c r="M64" s="13">
        <f>IF($A64="","",IF($G64="","Missing policy end",IF($F64="","Missing policy start",IF($G64&lt;$F64,"Check dates",IF($F64&gt;Assumptions!$B$4,"Not started",IF($G64&lt;Assumptions!$B$4,"Expired",IF($G64&lt;=Assumptions!$B$4+Assumptions!$B$5,"Expires soon","Current")))))))</f>
        <v/>
      </c>
      <c r="N64" s="13">
        <f>IF($A64="","",IF($H64="","Evidence not received",IF($I64="","Needs manager review",IF($I64&lt;$H64,"Check review date","Reviewed"))))</f>
        <v/>
      </c>
      <c r="O64" s="13">
        <f>IF($A64="","",IF($J64="","No follow-up date",IF($J64&lt;Assumptions!$B$4,"Follow-up overdue",IF($J64&lt;=Assumptions!$B$4+Assumptions!$B$6,"Follow-up soon","Scheduled"))))</f>
        <v/>
      </c>
    </row>
    <row r="65" ht="30" customHeight="1">
      <c r="A65" s="17" t="n"/>
      <c r="B65" s="17" t="n"/>
      <c r="C65" s="17" t="n"/>
      <c r="D65" s="17" t="n"/>
      <c r="E65" s="17" t="n"/>
      <c r="F65" s="26" t="n"/>
      <c r="G65" s="26" t="n"/>
      <c r="H65" s="26" t="n"/>
      <c r="I65" s="26" t="n"/>
      <c r="J65" s="26" t="n"/>
      <c r="K65" s="17" t="n"/>
      <c r="L65" s="17" t="n"/>
      <c r="M65" s="11">
        <f>IF($A65="","",IF($G65="","Missing policy end",IF($F65="","Missing policy start",IF($G65&lt;$F65,"Check dates",IF($F65&gt;Assumptions!$B$4,"Not started",IF($G65&lt;Assumptions!$B$4,"Expired",IF($G65&lt;=Assumptions!$B$4+Assumptions!$B$5,"Expires soon","Current")))))))</f>
        <v/>
      </c>
      <c r="N65" s="11">
        <f>IF($A65="","",IF($H65="","Evidence not received",IF($I65="","Needs manager review",IF($I65&lt;$H65,"Check review date","Reviewed"))))</f>
        <v/>
      </c>
      <c r="O65" s="11">
        <f>IF($A65="","",IF($J65="","No follow-up date",IF($J65&lt;Assumptions!$B$4,"Follow-up overdue",IF($J65&lt;=Assumptions!$B$4+Assumptions!$B$6,"Follow-up soon","Scheduled"))))</f>
        <v/>
      </c>
    </row>
    <row r="66" ht="30" customHeight="1">
      <c r="A66" s="17" t="n"/>
      <c r="B66" s="17" t="n"/>
      <c r="C66" s="17" t="n"/>
      <c r="D66" s="17" t="n"/>
      <c r="E66" s="17" t="n"/>
      <c r="F66" s="26" t="n"/>
      <c r="G66" s="26" t="n"/>
      <c r="H66" s="26" t="n"/>
      <c r="I66" s="26" t="n"/>
      <c r="J66" s="26" t="n"/>
      <c r="K66" s="17" t="n"/>
      <c r="L66" s="17" t="n"/>
      <c r="M66" s="13">
        <f>IF($A66="","",IF($G66="","Missing policy end",IF($F66="","Missing policy start",IF($G66&lt;$F66,"Check dates",IF($F66&gt;Assumptions!$B$4,"Not started",IF($G66&lt;Assumptions!$B$4,"Expired",IF($G66&lt;=Assumptions!$B$4+Assumptions!$B$5,"Expires soon","Current")))))))</f>
        <v/>
      </c>
      <c r="N66" s="13">
        <f>IF($A66="","",IF($H66="","Evidence not received",IF($I66="","Needs manager review",IF($I66&lt;$H66,"Check review date","Reviewed"))))</f>
        <v/>
      </c>
      <c r="O66" s="13">
        <f>IF($A66="","",IF($J66="","No follow-up date",IF($J66&lt;Assumptions!$B$4,"Follow-up overdue",IF($J66&lt;=Assumptions!$B$4+Assumptions!$B$6,"Follow-up soon","Scheduled"))))</f>
        <v/>
      </c>
    </row>
    <row r="67" ht="30" customHeight="1">
      <c r="A67" s="17" t="n"/>
      <c r="B67" s="17" t="n"/>
      <c r="C67" s="17" t="n"/>
      <c r="D67" s="17" t="n"/>
      <c r="E67" s="17" t="n"/>
      <c r="F67" s="26" t="n"/>
      <c r="G67" s="26" t="n"/>
      <c r="H67" s="26" t="n"/>
      <c r="I67" s="26" t="n"/>
      <c r="J67" s="26" t="n"/>
      <c r="K67" s="17" t="n"/>
      <c r="L67" s="17" t="n"/>
      <c r="M67" s="11">
        <f>IF($A67="","",IF($G67="","Missing policy end",IF($F67="","Missing policy start",IF($G67&lt;$F67,"Check dates",IF($F67&gt;Assumptions!$B$4,"Not started",IF($G67&lt;Assumptions!$B$4,"Expired",IF($G67&lt;=Assumptions!$B$4+Assumptions!$B$5,"Expires soon","Current")))))))</f>
        <v/>
      </c>
      <c r="N67" s="11">
        <f>IF($A67="","",IF($H67="","Evidence not received",IF($I67="","Needs manager review",IF($I67&lt;$H67,"Check review date","Reviewed"))))</f>
        <v/>
      </c>
      <c r="O67" s="11">
        <f>IF($A67="","",IF($J67="","No follow-up date",IF($J67&lt;Assumptions!$B$4,"Follow-up overdue",IF($J67&lt;=Assumptions!$B$4+Assumptions!$B$6,"Follow-up soon","Scheduled"))))</f>
        <v/>
      </c>
    </row>
    <row r="68" ht="30" customHeight="1">
      <c r="A68" s="17" t="n"/>
      <c r="B68" s="17" t="n"/>
      <c r="C68" s="17" t="n"/>
      <c r="D68" s="17" t="n"/>
      <c r="E68" s="17" t="n"/>
      <c r="F68" s="26" t="n"/>
      <c r="G68" s="26" t="n"/>
      <c r="H68" s="26" t="n"/>
      <c r="I68" s="26" t="n"/>
      <c r="J68" s="26" t="n"/>
      <c r="K68" s="17" t="n"/>
      <c r="L68" s="17" t="n"/>
      <c r="M68" s="13">
        <f>IF($A68="","",IF($G68="","Missing policy end",IF($F68="","Missing policy start",IF($G68&lt;$F68,"Check dates",IF($F68&gt;Assumptions!$B$4,"Not started",IF($G68&lt;Assumptions!$B$4,"Expired",IF($G68&lt;=Assumptions!$B$4+Assumptions!$B$5,"Expires soon","Current")))))))</f>
        <v/>
      </c>
      <c r="N68" s="13">
        <f>IF($A68="","",IF($H68="","Evidence not received",IF($I68="","Needs manager review",IF($I68&lt;$H68,"Check review date","Reviewed"))))</f>
        <v/>
      </c>
      <c r="O68" s="13">
        <f>IF($A68="","",IF($J68="","No follow-up date",IF($J68&lt;Assumptions!$B$4,"Follow-up overdue",IF($J68&lt;=Assumptions!$B$4+Assumptions!$B$6,"Follow-up soon","Scheduled"))))</f>
        <v/>
      </c>
    </row>
    <row r="69" ht="30" customHeight="1">
      <c r="A69" s="17" t="n"/>
      <c r="B69" s="17" t="n"/>
      <c r="C69" s="17" t="n"/>
      <c r="D69" s="17" t="n"/>
      <c r="E69" s="17" t="n"/>
      <c r="F69" s="26" t="n"/>
      <c r="G69" s="26" t="n"/>
      <c r="H69" s="26" t="n"/>
      <c r="I69" s="26" t="n"/>
      <c r="J69" s="26" t="n"/>
      <c r="K69" s="17" t="n"/>
      <c r="L69" s="17" t="n"/>
      <c r="M69" s="11">
        <f>IF($A69="","",IF($G69="","Missing policy end",IF($F69="","Missing policy start",IF($G69&lt;$F69,"Check dates",IF($F69&gt;Assumptions!$B$4,"Not started",IF($G69&lt;Assumptions!$B$4,"Expired",IF($G69&lt;=Assumptions!$B$4+Assumptions!$B$5,"Expires soon","Current")))))))</f>
        <v/>
      </c>
      <c r="N69" s="11">
        <f>IF($A69="","",IF($H69="","Evidence not received",IF($I69="","Needs manager review",IF($I69&lt;$H69,"Check review date","Reviewed"))))</f>
        <v/>
      </c>
      <c r="O69" s="11">
        <f>IF($A69="","",IF($J69="","No follow-up date",IF($J69&lt;Assumptions!$B$4,"Follow-up overdue",IF($J69&lt;=Assumptions!$B$4+Assumptions!$B$6,"Follow-up soon","Scheduled"))))</f>
        <v/>
      </c>
    </row>
    <row r="70" ht="30" customHeight="1">
      <c r="A70" s="17" t="n"/>
      <c r="B70" s="17" t="n"/>
      <c r="C70" s="17" t="n"/>
      <c r="D70" s="17" t="n"/>
      <c r="E70" s="17" t="n"/>
      <c r="F70" s="26" t="n"/>
      <c r="G70" s="26" t="n"/>
      <c r="H70" s="26" t="n"/>
      <c r="I70" s="26" t="n"/>
      <c r="J70" s="26" t="n"/>
      <c r="K70" s="17" t="n"/>
      <c r="L70" s="17" t="n"/>
      <c r="M70" s="13">
        <f>IF($A70="","",IF($G70="","Missing policy end",IF($F70="","Missing policy start",IF($G70&lt;$F70,"Check dates",IF($F70&gt;Assumptions!$B$4,"Not started",IF($G70&lt;Assumptions!$B$4,"Expired",IF($G70&lt;=Assumptions!$B$4+Assumptions!$B$5,"Expires soon","Current")))))))</f>
        <v/>
      </c>
      <c r="N70" s="13">
        <f>IF($A70="","",IF($H70="","Evidence not received",IF($I70="","Needs manager review",IF($I70&lt;$H70,"Check review date","Reviewed"))))</f>
        <v/>
      </c>
      <c r="O70" s="13">
        <f>IF($A70="","",IF($J70="","No follow-up date",IF($J70&lt;Assumptions!$B$4,"Follow-up overdue",IF($J70&lt;=Assumptions!$B$4+Assumptions!$B$6,"Follow-up soon","Scheduled"))))</f>
        <v/>
      </c>
    </row>
    <row r="71" ht="30" customHeight="1">
      <c r="A71" s="17" t="n"/>
      <c r="B71" s="17" t="n"/>
      <c r="C71" s="17" t="n"/>
      <c r="D71" s="17" t="n"/>
      <c r="E71" s="17" t="n"/>
      <c r="F71" s="26" t="n"/>
      <c r="G71" s="26" t="n"/>
      <c r="H71" s="26" t="n"/>
      <c r="I71" s="26" t="n"/>
      <c r="J71" s="26" t="n"/>
      <c r="K71" s="17" t="n"/>
      <c r="L71" s="17" t="n"/>
      <c r="M71" s="11">
        <f>IF($A71="","",IF($G71="","Missing policy end",IF($F71="","Missing policy start",IF($G71&lt;$F71,"Check dates",IF($F71&gt;Assumptions!$B$4,"Not started",IF($G71&lt;Assumptions!$B$4,"Expired",IF($G71&lt;=Assumptions!$B$4+Assumptions!$B$5,"Expires soon","Current")))))))</f>
        <v/>
      </c>
      <c r="N71" s="11">
        <f>IF($A71="","",IF($H71="","Evidence not received",IF($I71="","Needs manager review",IF($I71&lt;$H71,"Check review date","Reviewed"))))</f>
        <v/>
      </c>
      <c r="O71" s="11">
        <f>IF($A71="","",IF($J71="","No follow-up date",IF($J71&lt;Assumptions!$B$4,"Follow-up overdue",IF($J71&lt;=Assumptions!$B$4+Assumptions!$B$6,"Follow-up soon","Scheduled"))))</f>
        <v/>
      </c>
    </row>
    <row r="72" ht="30" customHeight="1">
      <c r="A72" s="17" t="n"/>
      <c r="B72" s="17" t="n"/>
      <c r="C72" s="17" t="n"/>
      <c r="D72" s="17" t="n"/>
      <c r="E72" s="17" t="n"/>
      <c r="F72" s="26" t="n"/>
      <c r="G72" s="26" t="n"/>
      <c r="H72" s="26" t="n"/>
      <c r="I72" s="26" t="n"/>
      <c r="J72" s="26" t="n"/>
      <c r="K72" s="17" t="n"/>
      <c r="L72" s="17" t="n"/>
      <c r="M72" s="13">
        <f>IF($A72="","",IF($G72="","Missing policy end",IF($F72="","Missing policy start",IF($G72&lt;$F72,"Check dates",IF($F72&gt;Assumptions!$B$4,"Not started",IF($G72&lt;Assumptions!$B$4,"Expired",IF($G72&lt;=Assumptions!$B$4+Assumptions!$B$5,"Expires soon","Current")))))))</f>
        <v/>
      </c>
      <c r="N72" s="13">
        <f>IF($A72="","",IF($H72="","Evidence not received",IF($I72="","Needs manager review",IF($I72&lt;$H72,"Check review date","Reviewed"))))</f>
        <v/>
      </c>
      <c r="O72" s="13">
        <f>IF($A72="","",IF($J72="","No follow-up date",IF($J72&lt;Assumptions!$B$4,"Follow-up overdue",IF($J72&lt;=Assumptions!$B$4+Assumptions!$B$6,"Follow-up soon","Scheduled"))))</f>
        <v/>
      </c>
    </row>
    <row r="73" ht="30" customHeight="1">
      <c r="A73" s="17" t="n"/>
      <c r="B73" s="17" t="n"/>
      <c r="C73" s="17" t="n"/>
      <c r="D73" s="17" t="n"/>
      <c r="E73" s="17" t="n"/>
      <c r="F73" s="26" t="n"/>
      <c r="G73" s="26" t="n"/>
      <c r="H73" s="26" t="n"/>
      <c r="I73" s="26" t="n"/>
      <c r="J73" s="26" t="n"/>
      <c r="K73" s="17" t="n"/>
      <c r="L73" s="17" t="n"/>
      <c r="M73" s="11">
        <f>IF($A73="","",IF($G73="","Missing policy end",IF($F73="","Missing policy start",IF($G73&lt;$F73,"Check dates",IF($F73&gt;Assumptions!$B$4,"Not started",IF($G73&lt;Assumptions!$B$4,"Expired",IF($G73&lt;=Assumptions!$B$4+Assumptions!$B$5,"Expires soon","Current")))))))</f>
        <v/>
      </c>
      <c r="N73" s="11">
        <f>IF($A73="","",IF($H73="","Evidence not received",IF($I73="","Needs manager review",IF($I73&lt;$H73,"Check review date","Reviewed"))))</f>
        <v/>
      </c>
      <c r="O73" s="11">
        <f>IF($A73="","",IF($J73="","No follow-up date",IF($J73&lt;Assumptions!$B$4,"Follow-up overdue",IF($J73&lt;=Assumptions!$B$4+Assumptions!$B$6,"Follow-up soon","Scheduled"))))</f>
        <v/>
      </c>
    </row>
    <row r="74" ht="30" customHeight="1">
      <c r="A74" s="17" t="n"/>
      <c r="B74" s="17" t="n"/>
      <c r="C74" s="17" t="n"/>
      <c r="D74" s="17" t="n"/>
      <c r="E74" s="17" t="n"/>
      <c r="F74" s="26" t="n"/>
      <c r="G74" s="26" t="n"/>
      <c r="H74" s="26" t="n"/>
      <c r="I74" s="26" t="n"/>
      <c r="J74" s="26" t="n"/>
      <c r="K74" s="17" t="n"/>
      <c r="L74" s="17" t="n"/>
      <c r="M74" s="13">
        <f>IF($A74="","",IF($G74="","Missing policy end",IF($F74="","Missing policy start",IF($G74&lt;$F74,"Check dates",IF($F74&gt;Assumptions!$B$4,"Not started",IF($G74&lt;Assumptions!$B$4,"Expired",IF($G74&lt;=Assumptions!$B$4+Assumptions!$B$5,"Expires soon","Current")))))))</f>
        <v/>
      </c>
      <c r="N74" s="13">
        <f>IF($A74="","",IF($H74="","Evidence not received",IF($I74="","Needs manager review",IF($I74&lt;$H74,"Check review date","Reviewed"))))</f>
        <v/>
      </c>
      <c r="O74" s="13">
        <f>IF($A74="","",IF($J74="","No follow-up date",IF($J74&lt;Assumptions!$B$4,"Follow-up overdue",IF($J74&lt;=Assumptions!$B$4+Assumptions!$B$6,"Follow-up soon","Scheduled"))))</f>
        <v/>
      </c>
    </row>
    <row r="75" ht="30" customHeight="1">
      <c r="A75" s="17" t="n"/>
      <c r="B75" s="17" t="n"/>
      <c r="C75" s="17" t="n"/>
      <c r="D75" s="17" t="n"/>
      <c r="E75" s="17" t="n"/>
      <c r="F75" s="26" t="n"/>
      <c r="G75" s="26" t="n"/>
      <c r="H75" s="26" t="n"/>
      <c r="I75" s="26" t="n"/>
      <c r="J75" s="26" t="n"/>
      <c r="K75" s="17" t="n"/>
      <c r="L75" s="17" t="n"/>
      <c r="M75" s="11">
        <f>IF($A75="","",IF($G75="","Missing policy end",IF($F75="","Missing policy start",IF($G75&lt;$F75,"Check dates",IF($F75&gt;Assumptions!$B$4,"Not started",IF($G75&lt;Assumptions!$B$4,"Expired",IF($G75&lt;=Assumptions!$B$4+Assumptions!$B$5,"Expires soon","Current")))))))</f>
        <v/>
      </c>
      <c r="N75" s="11">
        <f>IF($A75="","",IF($H75="","Evidence not received",IF($I75="","Needs manager review",IF($I75&lt;$H75,"Check review date","Reviewed"))))</f>
        <v/>
      </c>
      <c r="O75" s="11">
        <f>IF($A75="","",IF($J75="","No follow-up date",IF($J75&lt;Assumptions!$B$4,"Follow-up overdue",IF($J75&lt;=Assumptions!$B$4+Assumptions!$B$6,"Follow-up soon","Scheduled"))))</f>
        <v/>
      </c>
    </row>
    <row r="76" ht="30" customHeight="1">
      <c r="A76" s="17" t="n"/>
      <c r="B76" s="17" t="n"/>
      <c r="C76" s="17" t="n"/>
      <c r="D76" s="17" t="n"/>
      <c r="E76" s="17" t="n"/>
      <c r="F76" s="26" t="n"/>
      <c r="G76" s="26" t="n"/>
      <c r="H76" s="26" t="n"/>
      <c r="I76" s="26" t="n"/>
      <c r="J76" s="26" t="n"/>
      <c r="K76" s="17" t="n"/>
      <c r="L76" s="17" t="n"/>
      <c r="M76" s="13">
        <f>IF($A76="","",IF($G76="","Missing policy end",IF($F76="","Missing policy start",IF($G76&lt;$F76,"Check dates",IF($F76&gt;Assumptions!$B$4,"Not started",IF($G76&lt;Assumptions!$B$4,"Expired",IF($G76&lt;=Assumptions!$B$4+Assumptions!$B$5,"Expires soon","Current")))))))</f>
        <v/>
      </c>
      <c r="N76" s="13">
        <f>IF($A76="","",IF($H76="","Evidence not received",IF($I76="","Needs manager review",IF($I76&lt;$H76,"Check review date","Reviewed"))))</f>
        <v/>
      </c>
      <c r="O76" s="13">
        <f>IF($A76="","",IF($J76="","No follow-up date",IF($J76&lt;Assumptions!$B$4,"Follow-up overdue",IF($J76&lt;=Assumptions!$B$4+Assumptions!$B$6,"Follow-up soon","Scheduled"))))</f>
        <v/>
      </c>
    </row>
    <row r="77" ht="30" customHeight="1">
      <c r="A77" s="17" t="n"/>
      <c r="B77" s="17" t="n"/>
      <c r="C77" s="17" t="n"/>
      <c r="D77" s="17" t="n"/>
      <c r="E77" s="17" t="n"/>
      <c r="F77" s="26" t="n"/>
      <c r="G77" s="26" t="n"/>
      <c r="H77" s="26" t="n"/>
      <c r="I77" s="26" t="n"/>
      <c r="J77" s="26" t="n"/>
      <c r="K77" s="17" t="n"/>
      <c r="L77" s="17" t="n"/>
      <c r="M77" s="11">
        <f>IF($A77="","",IF($G77="","Missing policy end",IF($F77="","Missing policy start",IF($G77&lt;$F77,"Check dates",IF($F77&gt;Assumptions!$B$4,"Not started",IF($G77&lt;Assumptions!$B$4,"Expired",IF($G77&lt;=Assumptions!$B$4+Assumptions!$B$5,"Expires soon","Current")))))))</f>
        <v/>
      </c>
      <c r="N77" s="11">
        <f>IF($A77="","",IF($H77="","Evidence not received",IF($I77="","Needs manager review",IF($I77&lt;$H77,"Check review date","Reviewed"))))</f>
        <v/>
      </c>
      <c r="O77" s="11">
        <f>IF($A77="","",IF($J77="","No follow-up date",IF($J77&lt;Assumptions!$B$4,"Follow-up overdue",IF($J77&lt;=Assumptions!$B$4+Assumptions!$B$6,"Follow-up soon","Scheduled"))))</f>
        <v/>
      </c>
    </row>
    <row r="78" ht="30" customHeight="1">
      <c r="A78" s="17" t="n"/>
      <c r="B78" s="17" t="n"/>
      <c r="C78" s="17" t="n"/>
      <c r="D78" s="17" t="n"/>
      <c r="E78" s="17" t="n"/>
      <c r="F78" s="26" t="n"/>
      <c r="G78" s="26" t="n"/>
      <c r="H78" s="26" t="n"/>
      <c r="I78" s="26" t="n"/>
      <c r="J78" s="26" t="n"/>
      <c r="K78" s="17" t="n"/>
      <c r="L78" s="17" t="n"/>
      <c r="M78" s="13">
        <f>IF($A78="","",IF($G78="","Missing policy end",IF($F78="","Missing policy start",IF($G78&lt;$F78,"Check dates",IF($F78&gt;Assumptions!$B$4,"Not started",IF($G78&lt;Assumptions!$B$4,"Expired",IF($G78&lt;=Assumptions!$B$4+Assumptions!$B$5,"Expires soon","Current")))))))</f>
        <v/>
      </c>
      <c r="N78" s="13">
        <f>IF($A78="","",IF($H78="","Evidence not received",IF($I78="","Needs manager review",IF($I78&lt;$H78,"Check review date","Reviewed"))))</f>
        <v/>
      </c>
      <c r="O78" s="13">
        <f>IF($A78="","",IF($J78="","No follow-up date",IF($J78&lt;Assumptions!$B$4,"Follow-up overdue",IF($J78&lt;=Assumptions!$B$4+Assumptions!$B$6,"Follow-up soon","Scheduled"))))</f>
        <v/>
      </c>
    </row>
    <row r="79" ht="30" customHeight="1">
      <c r="A79" s="17" t="n"/>
      <c r="B79" s="17" t="n"/>
      <c r="C79" s="17" t="n"/>
      <c r="D79" s="17" t="n"/>
      <c r="E79" s="17" t="n"/>
      <c r="F79" s="26" t="n"/>
      <c r="G79" s="26" t="n"/>
      <c r="H79" s="26" t="n"/>
      <c r="I79" s="26" t="n"/>
      <c r="J79" s="26" t="n"/>
      <c r="K79" s="17" t="n"/>
      <c r="L79" s="17" t="n"/>
      <c r="M79" s="11">
        <f>IF($A79="","",IF($G79="","Missing policy end",IF($F79="","Missing policy start",IF($G79&lt;$F79,"Check dates",IF($F79&gt;Assumptions!$B$4,"Not started",IF($G79&lt;Assumptions!$B$4,"Expired",IF($G79&lt;=Assumptions!$B$4+Assumptions!$B$5,"Expires soon","Current")))))))</f>
        <v/>
      </c>
      <c r="N79" s="11">
        <f>IF($A79="","",IF($H79="","Evidence not received",IF($I79="","Needs manager review",IF($I79&lt;$H79,"Check review date","Reviewed"))))</f>
        <v/>
      </c>
      <c r="O79" s="11">
        <f>IF($A79="","",IF($J79="","No follow-up date",IF($J79&lt;Assumptions!$B$4,"Follow-up overdue",IF($J79&lt;=Assumptions!$B$4+Assumptions!$B$6,"Follow-up soon","Scheduled"))))</f>
        <v/>
      </c>
    </row>
    <row r="80" ht="30" customHeight="1">
      <c r="A80" s="17" t="n"/>
      <c r="B80" s="17" t="n"/>
      <c r="C80" s="17" t="n"/>
      <c r="D80" s="17" t="n"/>
      <c r="E80" s="17" t="n"/>
      <c r="F80" s="26" t="n"/>
      <c r="G80" s="26" t="n"/>
      <c r="H80" s="26" t="n"/>
      <c r="I80" s="26" t="n"/>
      <c r="J80" s="26" t="n"/>
      <c r="K80" s="17" t="n"/>
      <c r="L80" s="17" t="n"/>
      <c r="M80" s="13">
        <f>IF($A80="","",IF($G80="","Missing policy end",IF($F80="","Missing policy start",IF($G80&lt;$F80,"Check dates",IF($F80&gt;Assumptions!$B$4,"Not started",IF($G80&lt;Assumptions!$B$4,"Expired",IF($G80&lt;=Assumptions!$B$4+Assumptions!$B$5,"Expires soon","Current")))))))</f>
        <v/>
      </c>
      <c r="N80" s="13">
        <f>IF($A80="","",IF($H80="","Evidence not received",IF($I80="","Needs manager review",IF($I80&lt;$H80,"Check review date","Reviewed"))))</f>
        <v/>
      </c>
      <c r="O80" s="13">
        <f>IF($A80="","",IF($J80="","No follow-up date",IF($J80&lt;Assumptions!$B$4,"Follow-up overdue",IF($J80&lt;=Assumptions!$B$4+Assumptions!$B$6,"Follow-up soon","Scheduled"))))</f>
        <v/>
      </c>
    </row>
    <row r="81" ht="30" customHeight="1">
      <c r="A81" s="17" t="n"/>
      <c r="B81" s="17" t="n"/>
      <c r="C81" s="17" t="n"/>
      <c r="D81" s="17" t="n"/>
      <c r="E81" s="17" t="n"/>
      <c r="F81" s="26" t="n"/>
      <c r="G81" s="26" t="n"/>
      <c r="H81" s="26" t="n"/>
      <c r="I81" s="26" t="n"/>
      <c r="J81" s="26" t="n"/>
      <c r="K81" s="17" t="n"/>
      <c r="L81" s="17" t="n"/>
      <c r="M81" s="11">
        <f>IF($A81="","",IF($G81="","Missing policy end",IF($F81="","Missing policy start",IF($G81&lt;$F81,"Check dates",IF($F81&gt;Assumptions!$B$4,"Not started",IF($G81&lt;Assumptions!$B$4,"Expired",IF($G81&lt;=Assumptions!$B$4+Assumptions!$B$5,"Expires soon","Current")))))))</f>
        <v/>
      </c>
      <c r="N81" s="11">
        <f>IF($A81="","",IF($H81="","Evidence not received",IF($I81="","Needs manager review",IF($I81&lt;$H81,"Check review date","Reviewed"))))</f>
        <v/>
      </c>
      <c r="O81" s="11">
        <f>IF($A81="","",IF($J81="","No follow-up date",IF($J81&lt;Assumptions!$B$4,"Follow-up overdue",IF($J81&lt;=Assumptions!$B$4+Assumptions!$B$6,"Follow-up soon","Scheduled"))))</f>
        <v/>
      </c>
    </row>
    <row r="82" ht="30" customHeight="1">
      <c r="A82" s="17" t="n"/>
      <c r="B82" s="17" t="n"/>
      <c r="C82" s="17" t="n"/>
      <c r="D82" s="17" t="n"/>
      <c r="E82" s="17" t="n"/>
      <c r="F82" s="26" t="n"/>
      <c r="G82" s="26" t="n"/>
      <c r="H82" s="26" t="n"/>
      <c r="I82" s="26" t="n"/>
      <c r="J82" s="26" t="n"/>
      <c r="K82" s="17" t="n"/>
      <c r="L82" s="17" t="n"/>
      <c r="M82" s="13">
        <f>IF($A82="","",IF($G82="","Missing policy end",IF($F82="","Missing policy start",IF($G82&lt;$F82,"Check dates",IF($F82&gt;Assumptions!$B$4,"Not started",IF($G82&lt;Assumptions!$B$4,"Expired",IF($G82&lt;=Assumptions!$B$4+Assumptions!$B$5,"Expires soon","Current")))))))</f>
        <v/>
      </c>
      <c r="N82" s="13">
        <f>IF($A82="","",IF($H82="","Evidence not received",IF($I82="","Needs manager review",IF($I82&lt;$H82,"Check review date","Reviewed"))))</f>
        <v/>
      </c>
      <c r="O82" s="13">
        <f>IF($A82="","",IF($J82="","No follow-up date",IF($J82&lt;Assumptions!$B$4,"Follow-up overdue",IF($J82&lt;=Assumptions!$B$4+Assumptions!$B$6,"Follow-up soon","Scheduled"))))</f>
        <v/>
      </c>
    </row>
    <row r="83" ht="30" customHeight="1">
      <c r="A83" s="17" t="n"/>
      <c r="B83" s="17" t="n"/>
      <c r="C83" s="17" t="n"/>
      <c r="D83" s="17" t="n"/>
      <c r="E83" s="17" t="n"/>
      <c r="F83" s="26" t="n"/>
      <c r="G83" s="26" t="n"/>
      <c r="H83" s="26" t="n"/>
      <c r="I83" s="26" t="n"/>
      <c r="J83" s="26" t="n"/>
      <c r="K83" s="17" t="n"/>
      <c r="L83" s="17" t="n"/>
      <c r="M83" s="11">
        <f>IF($A83="","",IF($G83="","Missing policy end",IF($F83="","Missing policy start",IF($G83&lt;$F83,"Check dates",IF($F83&gt;Assumptions!$B$4,"Not started",IF($G83&lt;Assumptions!$B$4,"Expired",IF($G83&lt;=Assumptions!$B$4+Assumptions!$B$5,"Expires soon","Current")))))))</f>
        <v/>
      </c>
      <c r="N83" s="11">
        <f>IF($A83="","",IF($H83="","Evidence not received",IF($I83="","Needs manager review",IF($I83&lt;$H83,"Check review date","Reviewed"))))</f>
        <v/>
      </c>
      <c r="O83" s="11">
        <f>IF($A83="","",IF($J83="","No follow-up date",IF($J83&lt;Assumptions!$B$4,"Follow-up overdue",IF($J83&lt;=Assumptions!$B$4+Assumptions!$B$6,"Follow-up soon","Scheduled"))))</f>
        <v/>
      </c>
    </row>
    <row r="84" ht="30" customHeight="1">
      <c r="A84" s="17" t="n"/>
      <c r="B84" s="17" t="n"/>
      <c r="C84" s="17" t="n"/>
      <c r="D84" s="17" t="n"/>
      <c r="E84" s="17" t="n"/>
      <c r="F84" s="26" t="n"/>
      <c r="G84" s="26" t="n"/>
      <c r="H84" s="26" t="n"/>
      <c r="I84" s="26" t="n"/>
      <c r="J84" s="26" t="n"/>
      <c r="K84" s="17" t="n"/>
      <c r="L84" s="17" t="n"/>
      <c r="M84" s="13">
        <f>IF($A84="","",IF($G84="","Missing policy end",IF($F84="","Missing policy start",IF($G84&lt;$F84,"Check dates",IF($F84&gt;Assumptions!$B$4,"Not started",IF($G84&lt;Assumptions!$B$4,"Expired",IF($G84&lt;=Assumptions!$B$4+Assumptions!$B$5,"Expires soon","Current")))))))</f>
        <v/>
      </c>
      <c r="N84" s="13">
        <f>IF($A84="","",IF($H84="","Evidence not received",IF($I84="","Needs manager review",IF($I84&lt;$H84,"Check review date","Reviewed"))))</f>
        <v/>
      </c>
      <c r="O84" s="13">
        <f>IF($A84="","",IF($J84="","No follow-up date",IF($J84&lt;Assumptions!$B$4,"Follow-up overdue",IF($J84&lt;=Assumptions!$B$4+Assumptions!$B$6,"Follow-up soon","Scheduled"))))</f>
        <v/>
      </c>
    </row>
    <row r="85" ht="30" customHeight="1">
      <c r="A85" s="17" t="n"/>
      <c r="B85" s="17" t="n"/>
      <c r="C85" s="17" t="n"/>
      <c r="D85" s="17" t="n"/>
      <c r="E85" s="17" t="n"/>
      <c r="F85" s="26" t="n"/>
      <c r="G85" s="26" t="n"/>
      <c r="H85" s="26" t="n"/>
      <c r="I85" s="26" t="n"/>
      <c r="J85" s="26" t="n"/>
      <c r="K85" s="17" t="n"/>
      <c r="L85" s="17" t="n"/>
      <c r="M85" s="11">
        <f>IF($A85="","",IF($G85="","Missing policy end",IF($F85="","Missing policy start",IF($G85&lt;$F85,"Check dates",IF($F85&gt;Assumptions!$B$4,"Not started",IF($G85&lt;Assumptions!$B$4,"Expired",IF($G85&lt;=Assumptions!$B$4+Assumptions!$B$5,"Expires soon","Current")))))))</f>
        <v/>
      </c>
      <c r="N85" s="11">
        <f>IF($A85="","",IF($H85="","Evidence not received",IF($I85="","Needs manager review",IF($I85&lt;$H85,"Check review date","Reviewed"))))</f>
        <v/>
      </c>
      <c r="O85" s="11">
        <f>IF($A85="","",IF($J85="","No follow-up date",IF($J85&lt;Assumptions!$B$4,"Follow-up overdue",IF($J85&lt;=Assumptions!$B$4+Assumptions!$B$6,"Follow-up soon","Scheduled"))))</f>
        <v/>
      </c>
    </row>
    <row r="86" ht="30" customHeight="1">
      <c r="A86" s="17" t="n"/>
      <c r="B86" s="17" t="n"/>
      <c r="C86" s="17" t="n"/>
      <c r="D86" s="17" t="n"/>
      <c r="E86" s="17" t="n"/>
      <c r="F86" s="26" t="n"/>
      <c r="G86" s="26" t="n"/>
      <c r="H86" s="26" t="n"/>
      <c r="I86" s="26" t="n"/>
      <c r="J86" s="26" t="n"/>
      <c r="K86" s="17" t="n"/>
      <c r="L86" s="17" t="n"/>
      <c r="M86" s="13">
        <f>IF($A86="","",IF($G86="","Missing policy end",IF($F86="","Missing policy start",IF($G86&lt;$F86,"Check dates",IF($F86&gt;Assumptions!$B$4,"Not started",IF($G86&lt;Assumptions!$B$4,"Expired",IF($G86&lt;=Assumptions!$B$4+Assumptions!$B$5,"Expires soon","Current")))))))</f>
        <v/>
      </c>
      <c r="N86" s="13">
        <f>IF($A86="","",IF($H86="","Evidence not received",IF($I86="","Needs manager review",IF($I86&lt;$H86,"Check review date","Reviewed"))))</f>
        <v/>
      </c>
      <c r="O86" s="13">
        <f>IF($A86="","",IF($J86="","No follow-up date",IF($J86&lt;Assumptions!$B$4,"Follow-up overdue",IF($J86&lt;=Assumptions!$B$4+Assumptions!$B$6,"Follow-up soon","Scheduled"))))</f>
        <v/>
      </c>
    </row>
    <row r="87" ht="30" customHeight="1">
      <c r="A87" s="17" t="n"/>
      <c r="B87" s="17" t="n"/>
      <c r="C87" s="17" t="n"/>
      <c r="D87" s="17" t="n"/>
      <c r="E87" s="17" t="n"/>
      <c r="F87" s="26" t="n"/>
      <c r="G87" s="26" t="n"/>
      <c r="H87" s="26" t="n"/>
      <c r="I87" s="26" t="n"/>
      <c r="J87" s="26" t="n"/>
      <c r="K87" s="17" t="n"/>
      <c r="L87" s="17" t="n"/>
      <c r="M87" s="11">
        <f>IF($A87="","",IF($G87="","Missing policy end",IF($F87="","Missing policy start",IF($G87&lt;$F87,"Check dates",IF($F87&gt;Assumptions!$B$4,"Not started",IF($G87&lt;Assumptions!$B$4,"Expired",IF($G87&lt;=Assumptions!$B$4+Assumptions!$B$5,"Expires soon","Current")))))))</f>
        <v/>
      </c>
      <c r="N87" s="11">
        <f>IF($A87="","",IF($H87="","Evidence not received",IF($I87="","Needs manager review",IF($I87&lt;$H87,"Check review date","Reviewed"))))</f>
        <v/>
      </c>
      <c r="O87" s="11">
        <f>IF($A87="","",IF($J87="","No follow-up date",IF($J87&lt;Assumptions!$B$4,"Follow-up overdue",IF($J87&lt;=Assumptions!$B$4+Assumptions!$B$6,"Follow-up soon","Scheduled"))))</f>
        <v/>
      </c>
    </row>
    <row r="88" ht="30" customHeight="1">
      <c r="A88" s="17" t="n"/>
      <c r="B88" s="17" t="n"/>
      <c r="C88" s="17" t="n"/>
      <c r="D88" s="17" t="n"/>
      <c r="E88" s="17" t="n"/>
      <c r="F88" s="26" t="n"/>
      <c r="G88" s="26" t="n"/>
      <c r="H88" s="26" t="n"/>
      <c r="I88" s="26" t="n"/>
      <c r="J88" s="26" t="n"/>
      <c r="K88" s="17" t="n"/>
      <c r="L88" s="17" t="n"/>
      <c r="M88" s="13">
        <f>IF($A88="","",IF($G88="","Missing policy end",IF($F88="","Missing policy start",IF($G88&lt;$F88,"Check dates",IF($F88&gt;Assumptions!$B$4,"Not started",IF($G88&lt;Assumptions!$B$4,"Expired",IF($G88&lt;=Assumptions!$B$4+Assumptions!$B$5,"Expires soon","Current")))))))</f>
        <v/>
      </c>
      <c r="N88" s="13">
        <f>IF($A88="","",IF($H88="","Evidence not received",IF($I88="","Needs manager review",IF($I88&lt;$H88,"Check review date","Reviewed"))))</f>
        <v/>
      </c>
      <c r="O88" s="13">
        <f>IF($A88="","",IF($J88="","No follow-up date",IF($J88&lt;Assumptions!$B$4,"Follow-up overdue",IF($J88&lt;=Assumptions!$B$4+Assumptions!$B$6,"Follow-up soon","Scheduled"))))</f>
        <v/>
      </c>
    </row>
    <row r="89" ht="30" customHeight="1">
      <c r="A89" s="17" t="n"/>
      <c r="B89" s="17" t="n"/>
      <c r="C89" s="17" t="n"/>
      <c r="D89" s="17" t="n"/>
      <c r="E89" s="17" t="n"/>
      <c r="F89" s="26" t="n"/>
      <c r="G89" s="26" t="n"/>
      <c r="H89" s="26" t="n"/>
      <c r="I89" s="26" t="n"/>
      <c r="J89" s="26" t="n"/>
      <c r="K89" s="17" t="n"/>
      <c r="L89" s="17" t="n"/>
      <c r="M89" s="11">
        <f>IF($A89="","",IF($G89="","Missing policy end",IF($F89="","Missing policy start",IF($G89&lt;$F89,"Check dates",IF($F89&gt;Assumptions!$B$4,"Not started",IF($G89&lt;Assumptions!$B$4,"Expired",IF($G89&lt;=Assumptions!$B$4+Assumptions!$B$5,"Expires soon","Current")))))))</f>
        <v/>
      </c>
      <c r="N89" s="11">
        <f>IF($A89="","",IF($H89="","Evidence not received",IF($I89="","Needs manager review",IF($I89&lt;$H89,"Check review date","Reviewed"))))</f>
        <v/>
      </c>
      <c r="O89" s="11">
        <f>IF($A89="","",IF($J89="","No follow-up date",IF($J89&lt;Assumptions!$B$4,"Follow-up overdue",IF($J89&lt;=Assumptions!$B$4+Assumptions!$B$6,"Follow-up soon","Scheduled"))))</f>
        <v/>
      </c>
    </row>
    <row r="90" ht="30" customHeight="1">
      <c r="A90" s="17" t="n"/>
      <c r="B90" s="17" t="n"/>
      <c r="C90" s="17" t="n"/>
      <c r="D90" s="17" t="n"/>
      <c r="E90" s="17" t="n"/>
      <c r="F90" s="26" t="n"/>
      <c r="G90" s="26" t="n"/>
      <c r="H90" s="26" t="n"/>
      <c r="I90" s="26" t="n"/>
      <c r="J90" s="26" t="n"/>
      <c r="K90" s="17" t="n"/>
      <c r="L90" s="17" t="n"/>
      <c r="M90" s="13">
        <f>IF($A90="","",IF($G90="","Missing policy end",IF($F90="","Missing policy start",IF($G90&lt;$F90,"Check dates",IF($F90&gt;Assumptions!$B$4,"Not started",IF($G90&lt;Assumptions!$B$4,"Expired",IF($G90&lt;=Assumptions!$B$4+Assumptions!$B$5,"Expires soon","Current")))))))</f>
        <v/>
      </c>
      <c r="N90" s="13">
        <f>IF($A90="","",IF($H90="","Evidence not received",IF($I90="","Needs manager review",IF($I90&lt;$H90,"Check review date","Reviewed"))))</f>
        <v/>
      </c>
      <c r="O90" s="13">
        <f>IF($A90="","",IF($J90="","No follow-up date",IF($J90&lt;Assumptions!$B$4,"Follow-up overdue",IF($J90&lt;=Assumptions!$B$4+Assumptions!$B$6,"Follow-up soon","Scheduled"))))</f>
        <v/>
      </c>
    </row>
    <row r="91" ht="30" customHeight="1">
      <c r="A91" s="17" t="n"/>
      <c r="B91" s="17" t="n"/>
      <c r="C91" s="17" t="n"/>
      <c r="D91" s="17" t="n"/>
      <c r="E91" s="17" t="n"/>
      <c r="F91" s="26" t="n"/>
      <c r="G91" s="26" t="n"/>
      <c r="H91" s="26" t="n"/>
      <c r="I91" s="26" t="n"/>
      <c r="J91" s="26" t="n"/>
      <c r="K91" s="17" t="n"/>
      <c r="L91" s="17" t="n"/>
      <c r="M91" s="11">
        <f>IF($A91="","",IF($G91="","Missing policy end",IF($F91="","Missing policy start",IF($G91&lt;$F91,"Check dates",IF($F91&gt;Assumptions!$B$4,"Not started",IF($G91&lt;Assumptions!$B$4,"Expired",IF($G91&lt;=Assumptions!$B$4+Assumptions!$B$5,"Expires soon","Current")))))))</f>
        <v/>
      </c>
      <c r="N91" s="11">
        <f>IF($A91="","",IF($H91="","Evidence not received",IF($I91="","Needs manager review",IF($I91&lt;$H91,"Check review date","Reviewed"))))</f>
        <v/>
      </c>
      <c r="O91" s="11">
        <f>IF($A91="","",IF($J91="","No follow-up date",IF($J91&lt;Assumptions!$B$4,"Follow-up overdue",IF($J91&lt;=Assumptions!$B$4+Assumptions!$B$6,"Follow-up soon","Scheduled"))))</f>
        <v/>
      </c>
    </row>
    <row r="92" ht="30" customHeight="1">
      <c r="A92" s="17" t="n"/>
      <c r="B92" s="17" t="n"/>
      <c r="C92" s="17" t="n"/>
      <c r="D92" s="17" t="n"/>
      <c r="E92" s="17" t="n"/>
      <c r="F92" s="26" t="n"/>
      <c r="G92" s="26" t="n"/>
      <c r="H92" s="26" t="n"/>
      <c r="I92" s="26" t="n"/>
      <c r="J92" s="26" t="n"/>
      <c r="K92" s="17" t="n"/>
      <c r="L92" s="17" t="n"/>
      <c r="M92" s="13">
        <f>IF($A92="","",IF($G92="","Missing policy end",IF($F92="","Missing policy start",IF($G92&lt;$F92,"Check dates",IF($F92&gt;Assumptions!$B$4,"Not started",IF($G92&lt;Assumptions!$B$4,"Expired",IF($G92&lt;=Assumptions!$B$4+Assumptions!$B$5,"Expires soon","Current")))))))</f>
        <v/>
      </c>
      <c r="N92" s="13">
        <f>IF($A92="","",IF($H92="","Evidence not received",IF($I92="","Needs manager review",IF($I92&lt;$H92,"Check review date","Reviewed"))))</f>
        <v/>
      </c>
      <c r="O92" s="13">
        <f>IF($A92="","",IF($J92="","No follow-up date",IF($J92&lt;Assumptions!$B$4,"Follow-up overdue",IF($J92&lt;=Assumptions!$B$4+Assumptions!$B$6,"Follow-up soon","Scheduled"))))</f>
        <v/>
      </c>
    </row>
    <row r="93" ht="30" customHeight="1">
      <c r="A93" s="17" t="n"/>
      <c r="B93" s="17" t="n"/>
      <c r="C93" s="17" t="n"/>
      <c r="D93" s="17" t="n"/>
      <c r="E93" s="17" t="n"/>
      <c r="F93" s="26" t="n"/>
      <c r="G93" s="26" t="n"/>
      <c r="H93" s="26" t="n"/>
      <c r="I93" s="26" t="n"/>
      <c r="J93" s="26" t="n"/>
      <c r="K93" s="17" t="n"/>
      <c r="L93" s="17" t="n"/>
      <c r="M93" s="11">
        <f>IF($A93="","",IF($G93="","Missing policy end",IF($F93="","Missing policy start",IF($G93&lt;$F93,"Check dates",IF($F93&gt;Assumptions!$B$4,"Not started",IF($G93&lt;Assumptions!$B$4,"Expired",IF($G93&lt;=Assumptions!$B$4+Assumptions!$B$5,"Expires soon","Current")))))))</f>
        <v/>
      </c>
      <c r="N93" s="11">
        <f>IF($A93="","",IF($H93="","Evidence not received",IF($I93="","Needs manager review",IF($I93&lt;$H93,"Check review date","Reviewed"))))</f>
        <v/>
      </c>
      <c r="O93" s="11">
        <f>IF($A93="","",IF($J93="","No follow-up date",IF($J93&lt;Assumptions!$B$4,"Follow-up overdue",IF($J93&lt;=Assumptions!$B$4+Assumptions!$B$6,"Follow-up soon","Scheduled"))))</f>
        <v/>
      </c>
    </row>
    <row r="94" ht="30" customHeight="1">
      <c r="A94" s="17" t="n"/>
      <c r="B94" s="17" t="n"/>
      <c r="C94" s="17" t="n"/>
      <c r="D94" s="17" t="n"/>
      <c r="E94" s="17" t="n"/>
      <c r="F94" s="26" t="n"/>
      <c r="G94" s="26" t="n"/>
      <c r="H94" s="26" t="n"/>
      <c r="I94" s="26" t="n"/>
      <c r="J94" s="26" t="n"/>
      <c r="K94" s="17" t="n"/>
      <c r="L94" s="17" t="n"/>
      <c r="M94" s="13">
        <f>IF($A94="","",IF($G94="","Missing policy end",IF($F94="","Missing policy start",IF($G94&lt;$F94,"Check dates",IF($F94&gt;Assumptions!$B$4,"Not started",IF($G94&lt;Assumptions!$B$4,"Expired",IF($G94&lt;=Assumptions!$B$4+Assumptions!$B$5,"Expires soon","Current")))))))</f>
        <v/>
      </c>
      <c r="N94" s="13">
        <f>IF($A94="","",IF($H94="","Evidence not received",IF($I94="","Needs manager review",IF($I94&lt;$H94,"Check review date","Reviewed"))))</f>
        <v/>
      </c>
      <c r="O94" s="13">
        <f>IF($A94="","",IF($J94="","No follow-up date",IF($J94&lt;Assumptions!$B$4,"Follow-up overdue",IF($J94&lt;=Assumptions!$B$4+Assumptions!$B$6,"Follow-up soon","Scheduled"))))</f>
        <v/>
      </c>
    </row>
    <row r="95" ht="30" customHeight="1">
      <c r="A95" s="17" t="n"/>
      <c r="B95" s="17" t="n"/>
      <c r="C95" s="17" t="n"/>
      <c r="D95" s="17" t="n"/>
      <c r="E95" s="17" t="n"/>
      <c r="F95" s="26" t="n"/>
      <c r="G95" s="26" t="n"/>
      <c r="H95" s="26" t="n"/>
      <c r="I95" s="26" t="n"/>
      <c r="J95" s="26" t="n"/>
      <c r="K95" s="17" t="n"/>
      <c r="L95" s="17" t="n"/>
      <c r="M95" s="11">
        <f>IF($A95="","",IF($G95="","Missing policy end",IF($F95="","Missing policy start",IF($G95&lt;$F95,"Check dates",IF($F95&gt;Assumptions!$B$4,"Not started",IF($G95&lt;Assumptions!$B$4,"Expired",IF($G95&lt;=Assumptions!$B$4+Assumptions!$B$5,"Expires soon","Current")))))))</f>
        <v/>
      </c>
      <c r="N95" s="11">
        <f>IF($A95="","",IF($H95="","Evidence not received",IF($I95="","Needs manager review",IF($I95&lt;$H95,"Check review date","Reviewed"))))</f>
        <v/>
      </c>
      <c r="O95" s="11">
        <f>IF($A95="","",IF($J95="","No follow-up date",IF($J95&lt;Assumptions!$B$4,"Follow-up overdue",IF($J95&lt;=Assumptions!$B$4+Assumptions!$B$6,"Follow-up soon","Scheduled"))))</f>
        <v/>
      </c>
    </row>
    <row r="96" ht="30" customHeight="1">
      <c r="A96" s="17" t="n"/>
      <c r="B96" s="17" t="n"/>
      <c r="C96" s="17" t="n"/>
      <c r="D96" s="17" t="n"/>
      <c r="E96" s="17" t="n"/>
      <c r="F96" s="26" t="n"/>
      <c r="G96" s="26" t="n"/>
      <c r="H96" s="26" t="n"/>
      <c r="I96" s="26" t="n"/>
      <c r="J96" s="26" t="n"/>
      <c r="K96" s="17" t="n"/>
      <c r="L96" s="17" t="n"/>
      <c r="M96" s="13">
        <f>IF($A96="","",IF($G96="","Missing policy end",IF($F96="","Missing policy start",IF($G96&lt;$F96,"Check dates",IF($F96&gt;Assumptions!$B$4,"Not started",IF($G96&lt;Assumptions!$B$4,"Expired",IF($G96&lt;=Assumptions!$B$4+Assumptions!$B$5,"Expires soon","Current")))))))</f>
        <v/>
      </c>
      <c r="N96" s="13">
        <f>IF($A96="","",IF($H96="","Evidence not received",IF($I96="","Needs manager review",IF($I96&lt;$H96,"Check review date","Reviewed"))))</f>
        <v/>
      </c>
      <c r="O96" s="13">
        <f>IF($A96="","",IF($J96="","No follow-up date",IF($J96&lt;Assumptions!$B$4,"Follow-up overdue",IF($J96&lt;=Assumptions!$B$4+Assumptions!$B$6,"Follow-up soon","Scheduled"))))</f>
        <v/>
      </c>
    </row>
    <row r="97" ht="30" customHeight="1">
      <c r="A97" s="17" t="n"/>
      <c r="B97" s="17" t="n"/>
      <c r="C97" s="17" t="n"/>
      <c r="D97" s="17" t="n"/>
      <c r="E97" s="17" t="n"/>
      <c r="F97" s="26" t="n"/>
      <c r="G97" s="26" t="n"/>
      <c r="H97" s="26" t="n"/>
      <c r="I97" s="26" t="n"/>
      <c r="J97" s="26" t="n"/>
      <c r="K97" s="17" t="n"/>
      <c r="L97" s="17" t="n"/>
      <c r="M97" s="11">
        <f>IF($A97="","",IF($G97="","Missing policy end",IF($F97="","Missing policy start",IF($G97&lt;$F97,"Check dates",IF($F97&gt;Assumptions!$B$4,"Not started",IF($G97&lt;Assumptions!$B$4,"Expired",IF($G97&lt;=Assumptions!$B$4+Assumptions!$B$5,"Expires soon","Current")))))))</f>
        <v/>
      </c>
      <c r="N97" s="11">
        <f>IF($A97="","",IF($H97="","Evidence not received",IF($I97="","Needs manager review",IF($I97&lt;$H97,"Check review date","Reviewed"))))</f>
        <v/>
      </c>
      <c r="O97" s="11">
        <f>IF($A97="","",IF($J97="","No follow-up date",IF($J97&lt;Assumptions!$B$4,"Follow-up overdue",IF($J97&lt;=Assumptions!$B$4+Assumptions!$B$6,"Follow-up soon","Scheduled"))))</f>
        <v/>
      </c>
    </row>
    <row r="98" ht="30" customHeight="1">
      <c r="A98" s="17" t="n"/>
      <c r="B98" s="17" t="n"/>
      <c r="C98" s="17" t="n"/>
      <c r="D98" s="17" t="n"/>
      <c r="E98" s="17" t="n"/>
      <c r="F98" s="26" t="n"/>
      <c r="G98" s="26" t="n"/>
      <c r="H98" s="26" t="n"/>
      <c r="I98" s="26" t="n"/>
      <c r="J98" s="26" t="n"/>
      <c r="K98" s="17" t="n"/>
      <c r="L98" s="17" t="n"/>
      <c r="M98" s="13">
        <f>IF($A98="","",IF($G98="","Missing policy end",IF($F98="","Missing policy start",IF($G98&lt;$F98,"Check dates",IF($F98&gt;Assumptions!$B$4,"Not started",IF($G98&lt;Assumptions!$B$4,"Expired",IF($G98&lt;=Assumptions!$B$4+Assumptions!$B$5,"Expires soon","Current")))))))</f>
        <v/>
      </c>
      <c r="N98" s="13">
        <f>IF($A98="","",IF($H98="","Evidence not received",IF($I98="","Needs manager review",IF($I98&lt;$H98,"Check review date","Reviewed"))))</f>
        <v/>
      </c>
      <c r="O98" s="13">
        <f>IF($A98="","",IF($J98="","No follow-up date",IF($J98&lt;Assumptions!$B$4,"Follow-up overdue",IF($J98&lt;=Assumptions!$B$4+Assumptions!$B$6,"Follow-up soon","Scheduled"))))</f>
        <v/>
      </c>
    </row>
    <row r="99" ht="30" customHeight="1">
      <c r="A99" s="17" t="n"/>
      <c r="B99" s="17" t="n"/>
      <c r="C99" s="17" t="n"/>
      <c r="D99" s="17" t="n"/>
      <c r="E99" s="17" t="n"/>
      <c r="F99" s="26" t="n"/>
      <c r="G99" s="26" t="n"/>
      <c r="H99" s="26" t="n"/>
      <c r="I99" s="26" t="n"/>
      <c r="J99" s="26" t="n"/>
      <c r="K99" s="17" t="n"/>
      <c r="L99" s="17" t="n"/>
      <c r="M99" s="11">
        <f>IF($A99="","",IF($G99="","Missing policy end",IF($F99="","Missing policy start",IF($G99&lt;$F99,"Check dates",IF($F99&gt;Assumptions!$B$4,"Not started",IF($G99&lt;Assumptions!$B$4,"Expired",IF($G99&lt;=Assumptions!$B$4+Assumptions!$B$5,"Expires soon","Current")))))))</f>
        <v/>
      </c>
      <c r="N99" s="11">
        <f>IF($A99="","",IF($H99="","Evidence not received",IF($I99="","Needs manager review",IF($I99&lt;$H99,"Check review date","Reviewed"))))</f>
        <v/>
      </c>
      <c r="O99" s="11">
        <f>IF($A99="","",IF($J99="","No follow-up date",IF($J99&lt;Assumptions!$B$4,"Follow-up overdue",IF($J99&lt;=Assumptions!$B$4+Assumptions!$B$6,"Follow-up soon","Scheduled"))))</f>
        <v/>
      </c>
    </row>
    <row r="100" ht="30" customHeight="1">
      <c r="A100" s="17" t="n"/>
      <c r="B100" s="17" t="n"/>
      <c r="C100" s="17" t="n"/>
      <c r="D100" s="17" t="n"/>
      <c r="E100" s="17" t="n"/>
      <c r="F100" s="26" t="n"/>
      <c r="G100" s="26" t="n"/>
      <c r="H100" s="26" t="n"/>
      <c r="I100" s="26" t="n"/>
      <c r="J100" s="26" t="n"/>
      <c r="K100" s="17" t="n"/>
      <c r="L100" s="17" t="n"/>
      <c r="M100" s="13">
        <f>IF($A100="","",IF($G100="","Missing policy end",IF($F100="","Missing policy start",IF($G100&lt;$F100,"Check dates",IF($F100&gt;Assumptions!$B$4,"Not started",IF($G100&lt;Assumptions!$B$4,"Expired",IF($G100&lt;=Assumptions!$B$4+Assumptions!$B$5,"Expires soon","Current")))))))</f>
        <v/>
      </c>
      <c r="N100" s="13">
        <f>IF($A100="","",IF($H100="","Evidence not received",IF($I100="","Needs manager review",IF($I100&lt;$H100,"Check review date","Reviewed"))))</f>
        <v/>
      </c>
      <c r="O100" s="13">
        <f>IF($A100="","",IF($J100="","No follow-up date",IF($J100&lt;Assumptions!$B$4,"Follow-up overdue",IF($J100&lt;=Assumptions!$B$4+Assumptions!$B$6,"Follow-up soon","Scheduled"))))</f>
        <v/>
      </c>
    </row>
    <row r="101" ht="30" customHeight="1">
      <c r="A101" s="17" t="n"/>
      <c r="B101" s="17" t="n"/>
      <c r="C101" s="17" t="n"/>
      <c r="D101" s="17" t="n"/>
      <c r="E101" s="17" t="n"/>
      <c r="F101" s="26" t="n"/>
      <c r="G101" s="26" t="n"/>
      <c r="H101" s="26" t="n"/>
      <c r="I101" s="26" t="n"/>
      <c r="J101" s="26" t="n"/>
      <c r="K101" s="17" t="n"/>
      <c r="L101" s="17" t="n"/>
      <c r="M101" s="11">
        <f>IF($A101="","",IF($G101="","Missing policy end",IF($F101="","Missing policy start",IF($G101&lt;$F101,"Check dates",IF($F101&gt;Assumptions!$B$4,"Not started",IF($G101&lt;Assumptions!$B$4,"Expired",IF($G101&lt;=Assumptions!$B$4+Assumptions!$B$5,"Expires soon","Current")))))))</f>
        <v/>
      </c>
      <c r="N101" s="11">
        <f>IF($A101="","",IF($H101="","Evidence not received",IF($I101="","Needs manager review",IF($I101&lt;$H101,"Check review date","Reviewed"))))</f>
        <v/>
      </c>
      <c r="O101" s="11">
        <f>IF($A101="","",IF($J101="","No follow-up date",IF($J101&lt;Assumptions!$B$4,"Follow-up overdue",IF($J101&lt;=Assumptions!$B$4+Assumptions!$B$6,"Follow-up soon","Scheduled"))))</f>
        <v/>
      </c>
    </row>
    <row r="102" ht="30" customHeight="1">
      <c r="A102" s="17" t="n"/>
      <c r="B102" s="17" t="n"/>
      <c r="C102" s="17" t="n"/>
      <c r="D102" s="17" t="n"/>
      <c r="E102" s="17" t="n"/>
      <c r="F102" s="26" t="n"/>
      <c r="G102" s="26" t="n"/>
      <c r="H102" s="26" t="n"/>
      <c r="I102" s="26" t="n"/>
      <c r="J102" s="26" t="n"/>
      <c r="K102" s="17" t="n"/>
      <c r="L102" s="17" t="n"/>
      <c r="M102" s="13">
        <f>IF($A102="","",IF($G102="","Missing policy end",IF($F102="","Missing policy start",IF($G102&lt;$F102,"Check dates",IF($F102&gt;Assumptions!$B$4,"Not started",IF($G102&lt;Assumptions!$B$4,"Expired",IF($G102&lt;=Assumptions!$B$4+Assumptions!$B$5,"Expires soon","Current")))))))</f>
        <v/>
      </c>
      <c r="N102" s="13">
        <f>IF($A102="","",IF($H102="","Evidence not received",IF($I102="","Needs manager review",IF($I102&lt;$H102,"Check review date","Reviewed"))))</f>
        <v/>
      </c>
      <c r="O102" s="13">
        <f>IF($A102="","",IF($J102="","No follow-up date",IF($J102&lt;Assumptions!$B$4,"Follow-up overdue",IF($J102&lt;=Assumptions!$B$4+Assumptions!$B$6,"Follow-up soon","Scheduled"))))</f>
        <v/>
      </c>
    </row>
    <row r="103" ht="30" customHeight="1">
      <c r="A103" s="17" t="n"/>
      <c r="B103" s="17" t="n"/>
      <c r="C103" s="17" t="n"/>
      <c r="D103" s="17" t="n"/>
      <c r="E103" s="17" t="n"/>
      <c r="F103" s="26" t="n"/>
      <c r="G103" s="26" t="n"/>
      <c r="H103" s="26" t="n"/>
      <c r="I103" s="26" t="n"/>
      <c r="J103" s="26" t="n"/>
      <c r="K103" s="17" t="n"/>
      <c r="L103" s="17" t="n"/>
      <c r="M103" s="11">
        <f>IF($A103="","",IF($G103="","Missing policy end",IF($F103="","Missing policy start",IF($G103&lt;$F103,"Check dates",IF($F103&gt;Assumptions!$B$4,"Not started",IF($G103&lt;Assumptions!$B$4,"Expired",IF($G103&lt;=Assumptions!$B$4+Assumptions!$B$5,"Expires soon","Current")))))))</f>
        <v/>
      </c>
      <c r="N103" s="11">
        <f>IF($A103="","",IF($H103="","Evidence not received",IF($I103="","Needs manager review",IF($I103&lt;$H103,"Check review date","Reviewed"))))</f>
        <v/>
      </c>
      <c r="O103" s="11">
        <f>IF($A103="","",IF($J103="","No follow-up date",IF($J103&lt;Assumptions!$B$4,"Follow-up overdue",IF($J103&lt;=Assumptions!$B$4+Assumptions!$B$6,"Follow-up soon","Scheduled"))))</f>
        <v/>
      </c>
    </row>
    <row r="104" ht="30" customHeight="1">
      <c r="A104" s="17" t="n"/>
      <c r="B104" s="17" t="n"/>
      <c r="C104" s="17" t="n"/>
      <c r="D104" s="17" t="n"/>
      <c r="E104" s="17" t="n"/>
      <c r="F104" s="26" t="n"/>
      <c r="G104" s="26" t="n"/>
      <c r="H104" s="26" t="n"/>
      <c r="I104" s="26" t="n"/>
      <c r="J104" s="26" t="n"/>
      <c r="K104" s="17" t="n"/>
      <c r="L104" s="17" t="n"/>
      <c r="M104" s="13">
        <f>IF($A104="","",IF($G104="","Missing policy end",IF($F104="","Missing policy start",IF($G104&lt;$F104,"Check dates",IF($F104&gt;Assumptions!$B$4,"Not started",IF($G104&lt;Assumptions!$B$4,"Expired",IF($G104&lt;=Assumptions!$B$4+Assumptions!$B$5,"Expires soon","Current")))))))</f>
        <v/>
      </c>
      <c r="N104" s="13">
        <f>IF($A104="","",IF($H104="","Evidence not received",IF($I104="","Needs manager review",IF($I104&lt;$H104,"Check review date","Reviewed"))))</f>
        <v/>
      </c>
      <c r="O104" s="13">
        <f>IF($A104="","",IF($J104="","No follow-up date",IF($J104&lt;Assumptions!$B$4,"Follow-up overdue",IF($J104&lt;=Assumptions!$B$4+Assumptions!$B$6,"Follow-up soon","Scheduled"))))</f>
        <v/>
      </c>
    </row>
  </sheetData>
  <autoFilter ref="A4:O104"/>
  <conditionalFormatting sqref="M5:M104">
    <cfRule type="expression" priority="1" dxfId="0">
      <formula>$M5="Current"</formula>
    </cfRule>
    <cfRule type="expression" priority="2" dxfId="1">
      <formula>$M5="Expires soon"</formula>
    </cfRule>
    <cfRule type="expression" priority="3" dxfId="2">
      <formula>OR($M5="Expired",$M5="Check dates",$M5="Missing policy start",$M5="Missing policy end")</formula>
    </cfRule>
  </conditionalFormatting>
  <conditionalFormatting sqref="N5:N104">
    <cfRule type="expression" priority="4" dxfId="0">
      <formula>$N5="Reviewed"</formula>
    </cfRule>
    <cfRule type="expression" priority="5" dxfId="1">
      <formula>OR($N5="Evidence not received",$N5="Needs manager review")</formula>
    </cfRule>
    <cfRule type="expression" priority="6" dxfId="2">
      <formula>$N5="Check review date"</formula>
    </cfRule>
  </conditionalFormatting>
  <conditionalFormatting sqref="O5:O104">
    <cfRule type="expression" priority="7" dxfId="2">
      <formula>$O5="Follow-up overdue"</formula>
    </cfRule>
    <cfRule type="expression" priority="8" dxfId="1">
      <formula>$O5="Follow-up soon"</formula>
    </cfRule>
  </conditionalFormatting>
  <conditionalFormatting sqref="F5:G104">
    <cfRule type="expression" priority="9" dxfId="2">
      <formula>AND($A5&lt;&gt;"",$F5&lt;&gt;"",$G5&lt;&gt;"",$G5&lt;$F5)</formula>
    </cfRule>
  </conditionalFormatting>
  <dataValidations count="2">
    <dataValidation sqref="F5:J104" showDropDown="0" showInputMessage="1" showErrorMessage="1" allowBlank="0" errorTitle="Check the date" error="Enter a date from 01/01/2000 through 12/31/2100, or leave the cell blank." promptTitle="Date entry" prompt="Use a valid date or leave this field blank." type="date" operator="between">
      <formula1>DATE(2000,1,1)</formula1>
      <formula2>DATE(2100,12,31)</formula2>
    </dataValidation>
    <dataValidation sqref="K5:K104" showDropDown="0" showInputMessage="1" showErrorMessage="1" allowBlank="0" errorTitle="Choose a listed responsibility" error="Select a responsibility from the drop-down list." promptTitle="Responsible party" prompt="Select who is assigned to the follow-up." type="list">
      <formula1>INDIRECT("Assumptions!$D$4:$D$6")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E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47" customWidth="1" min="3" max="3"/>
    <col width="24" customWidth="1" min="4" max="4"/>
    <col width="28" customWidth="1" min="5" max="5"/>
  </cols>
  <sheetData>
    <row r="1" ht="30" customHeight="1">
      <c r="A1" s="1" t="inlineStr">
        <is>
          <t>Tracker Assumptions</t>
        </is>
      </c>
      <c r="B1" s="15" t="n"/>
      <c r="C1" s="15" t="n"/>
      <c r="D1" s="15" t="n"/>
      <c r="E1" s="15" t="n"/>
    </row>
    <row r="2" ht="24" customHeight="1">
      <c r="A2" s="16" t="inlineStr">
        <is>
          <t>Edit the yellow cells to set the review date, alert windows, and responsibility choices. Timing labels are operational prompts for a human check.</t>
        </is>
      </c>
    </row>
    <row r="3" ht="28" customHeight="1">
      <c r="A3" s="10" t="inlineStr">
        <is>
          <t>Setting</t>
        </is>
      </c>
      <c r="B3" s="10" t="inlineStr">
        <is>
          <t>Value</t>
        </is>
      </c>
      <c r="C3" s="10" t="inlineStr">
        <is>
          <t>Use</t>
        </is>
      </c>
      <c r="D3" s="19" t="inlineStr">
        <is>
          <t>Responsibility choices</t>
        </is>
      </c>
      <c r="E3" s="19" t="inlineStr">
        <is>
          <t>Use</t>
        </is>
      </c>
    </row>
    <row r="4" ht="28" customHeight="1">
      <c r="A4" s="5" t="inlineStr">
        <is>
          <t>Review date</t>
        </is>
      </c>
      <c r="B4" s="27" t="n">
        <v>46275</v>
      </c>
      <c r="C4" s="5" t="inlineStr">
        <is>
          <t>Date used by all timing and follow-up formulas</t>
        </is>
      </c>
      <c r="D4" s="17" t="inlineStr">
        <is>
          <t>Property manager</t>
        </is>
      </c>
      <c r="E4" s="5" t="inlineStr">
        <is>
          <t>Manager follow-up</t>
        </is>
      </c>
    </row>
    <row r="5" ht="28" customHeight="1">
      <c r="A5" s="7" t="inlineStr">
        <is>
          <t>Expiration warning days</t>
        </is>
      </c>
      <c r="B5" s="21" t="n">
        <v>30</v>
      </c>
      <c r="C5" s="7" t="inlineStr">
        <is>
          <t>Flags policy end dates within this many days</t>
        </is>
      </c>
      <c r="D5" s="17" t="inlineStr">
        <is>
          <t>Leasing staff</t>
        </is>
      </c>
      <c r="E5" s="7" t="inlineStr">
        <is>
          <t>Leasing team follow-up</t>
        </is>
      </c>
    </row>
    <row r="6" ht="28" customHeight="1">
      <c r="A6" s="5" t="inlineStr">
        <is>
          <t>Follow-up lookahead days</t>
        </is>
      </c>
      <c r="B6" s="21" t="n">
        <v>7</v>
      </c>
      <c r="C6" s="5" t="inlineStr">
        <is>
          <t>Flags scheduled follow-up within this many days</t>
        </is>
      </c>
      <c r="D6" s="17" t="inlineStr">
        <is>
          <t>Resident contact</t>
        </is>
      </c>
      <c r="E6" s="5" t="inlineStr">
        <is>
          <t>Resident-facing follow-up</t>
        </is>
      </c>
    </row>
  </sheetData>
  <autoFilter ref="A3:C6"/>
  <dataValidations count="2">
    <dataValidation sqref="B4" showDropDown="0" showInputMessage="1" showErrorMessage="1" allowBlank="0" errorTitle="Check the review date" error="Enter a date from 01/01/2000 through 12/31/2100." promptTitle="Review date" prompt="Enter the date used for tracker calculations." type="date" operator="between">
      <formula1>DATE(2000,1,1)</formula1>
      <formula2>DATE(2100,12,31)</formula2>
    </dataValidation>
    <dataValidation sqref="B5:B6" showDropDown="0" showInputMessage="1" showErrorMessage="1" allowBlank="0" errorTitle="Check the number of days" error="Enter a whole number from 0 through 365." promptTitle="Alert window" prompt="Enter a whole number of days from 0 through 365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2026-09-10T13:49:43Z</dcterms:created>
  <dcterms:modified xmlns:dcterms="http://purl.org/dc/terms/" xmlns:xsi="http://www.w3.org/2001/XMLSchema-instance" xsi:type="dcterms:W3CDTF">2026-09-10T13:49:44+00:00Z</dcterms:modified>
</cp:coreProperties>
</file>