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eposit Ledg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'Deposit Ledger'!$A$6:$Q$126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43B45"/>
      <sz val="10"/>
    </font>
    <font>
      <name val="Calibri"/>
      <b val="1"/>
      <color rgb="00243B45"/>
      <sz val="13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  <dxf>
      <font>
        <name val="Calibri"/>
        <b val="1"/>
        <color rgb="00B84A3A"/>
        <sz val="10"/>
      </font>
      <fill>
        <patternFill patternType="solid">
          <f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'Summary'!B11</f>
            </strRef>
          </tx>
          <spPr>
            <a:solidFill xmlns:a="http://schemas.openxmlformats.org/drawingml/2006/main">
              <a:srgbClr val="183B4E"/>
            </a:solidFill>
            <a:ln xmlns:a="http://schemas.openxmlformats.org/drawingml/2006/main">
              <a:solidFill>
                <a:srgbClr val="183B4E"/>
              </a:solidFill>
              <a:prstDash val="solid"/>
            </a:ln>
          </spPr>
          <cat>
            <numRef>
              <f>'Summary'!$A$12:$A$23</f>
            </numRef>
          </cat>
          <val>
            <numRef>
              <f>'Summary'!$B$12:$B$23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295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5" customWidth="1" min="2" max="2"/>
    <col width="3" customWidth="1" min="3" max="3"/>
    <col width="25" customWidth="1" min="4" max="4"/>
    <col width="15" customWidth="1" min="5" max="5"/>
    <col width="3" customWidth="1" min="6" max="6"/>
    <col width="25" customWidth="1" min="7" max="7"/>
    <col width="15" customWidth="1" min="8" max="8"/>
  </cols>
  <sheetData>
    <row r="1" ht="27" customHeight="1">
      <c r="A1" s="1" t="inlineStr">
        <is>
          <t>Security Deposit Intake Summary</t>
        </is>
      </c>
      <c r="B1" s="26" t="n"/>
      <c r="C1" s="26" t="n"/>
      <c r="D1" s="26" t="n"/>
      <c r="E1" s="26" t="n"/>
      <c r="F1" s="26" t="n"/>
      <c r="G1" s="26" t="n"/>
      <c r="H1" s="27" t="n"/>
    </row>
    <row r="2" ht="34" customHeight="1">
      <c r="A2" s="2" t="inlineStr">
        <is>
          <t>Scope</t>
        </is>
      </c>
      <c r="B2" s="3" t="inlineStr">
        <is>
          <t>Indicators below are calculated from the prepared Deposit Ledger rows. Review source documents before acting on a status.</t>
        </is>
      </c>
    </row>
    <row r="3"/>
    <row r="4">
      <c r="A4" s="4" t="inlineStr">
        <is>
          <t>Lease records</t>
        </is>
      </c>
      <c r="B4" s="5">
        <f>COUNTIF('Deposit Ledger'!$A$7:$A$126,"&lt;&gt;")</f>
        <v/>
      </c>
      <c r="D4" s="4" t="inlineStr">
        <is>
          <t>Required total</t>
        </is>
      </c>
      <c r="E4" s="28">
        <f>SUM('Deposit Ledger'!$F$7:$F$126)</f>
        <v/>
      </c>
      <c r="G4" s="4" t="inlineStr">
        <is>
          <t>Received total</t>
        </is>
      </c>
      <c r="H4" s="28">
        <f>SUM('Deposit Ledger'!$G$7:$G$126)</f>
        <v/>
      </c>
    </row>
    <row r="5"/>
    <row r="6">
      <c r="A6" s="4" t="inlineStr">
        <is>
          <t>Outstanding balance</t>
        </is>
      </c>
      <c r="B6" s="28">
        <f>SUM('Deposit Ledger'!$M$7:$M$126)</f>
        <v/>
      </c>
      <c r="D6" s="4" t="inlineStr">
        <is>
          <t>Resolved records</t>
        </is>
      </c>
      <c r="E6" s="5">
        <f>COUNTIF('Deposit Ledger'!$P$7:$P$126,"Complete")+COUNTIF('Deposit Ledger'!$P$7:$P$126,"No deposit due")</f>
        <v/>
      </c>
      <c r="G6" s="4" t="inlineStr">
        <is>
          <t>Not resolved</t>
        </is>
      </c>
      <c r="H6" s="5">
        <f>MAX(0,B4-E6)</f>
        <v/>
      </c>
    </row>
    <row r="7"/>
    <row r="8">
      <c r="A8" s="4" t="inlineStr">
        <is>
          <t>Awaiting receipt</t>
        </is>
      </c>
      <c r="B8" s="5">
        <f>COUNTIF('Deposit Ledger'!$P$7:$P$126,"Awaiting receipt")</f>
        <v/>
      </c>
      <c r="D8" s="4" t="inlineStr">
        <is>
          <t>Pending steps</t>
        </is>
      </c>
      <c r="E8" s="5">
        <f>COUNTIF('Deposit Ledger'!$P$7:$P$126,"Deposit pending")+COUNTIF('Deposit Ledger'!$P$7:$P$126,"Acknowledgment pending")</f>
        <v/>
      </c>
      <c r="G8" s="4" t="inlineStr">
        <is>
          <t>Human review prompts</t>
        </is>
      </c>
      <c r="H8" s="5">
        <f>COUNTIF('Deposit Ledger'!$P$7:$P$126,"*review")+COUNTIF('Deposit Ledger'!$P$7:$P$126,"Short amount")</f>
        <v/>
      </c>
    </row>
    <row r="9"/>
    <row r="10"/>
    <row r="11">
      <c r="A11" s="7" t="inlineStr">
        <is>
          <t>Status</t>
        </is>
      </c>
      <c r="B11" s="7" t="inlineStr">
        <is>
          <t>Records</t>
        </is>
      </c>
    </row>
    <row r="12">
      <c r="A12" s="8" t="inlineStr">
        <is>
          <t>Complete</t>
        </is>
      </c>
      <c r="B12" s="9">
        <f>COUNTIF('Deposit Ledger'!$P$7:$P$126,$A12)</f>
        <v/>
      </c>
    </row>
    <row r="13">
      <c r="A13" s="10" t="inlineStr">
        <is>
          <t>No deposit due</t>
        </is>
      </c>
      <c r="B13" s="11">
        <f>COUNTIF('Deposit Ledger'!$P$7:$P$126,$A13)</f>
        <v/>
      </c>
    </row>
    <row r="14">
      <c r="A14" s="8" t="inlineStr">
        <is>
          <t>Awaiting receipt</t>
        </is>
      </c>
      <c r="B14" s="9">
        <f>COUNTIF('Deposit Ledger'!$P$7:$P$126,$A14)</f>
        <v/>
      </c>
    </row>
    <row r="15">
      <c r="A15" s="10" t="inlineStr">
        <is>
          <t>Deposit pending</t>
        </is>
      </c>
      <c r="B15" s="11">
        <f>COUNTIF('Deposit Ledger'!$P$7:$P$126,$A15)</f>
        <v/>
      </c>
    </row>
    <row r="16">
      <c r="A16" s="8" t="inlineStr">
        <is>
          <t>Acknowledgment pending</t>
        </is>
      </c>
      <c r="B16" s="9">
        <f>COUNTIF('Deposit Ledger'!$P$7:$P$126,$A16)</f>
        <v/>
      </c>
    </row>
    <row r="17">
      <c r="A17" s="10" t="inlineStr">
        <is>
          <t>Setup review</t>
        </is>
      </c>
      <c r="B17" s="11">
        <f>COUNTIF('Deposit Ledger'!$P$7:$P$126,$A17)</f>
        <v/>
      </c>
    </row>
    <row r="18">
      <c r="A18" s="8" t="inlineStr">
        <is>
          <t>Intake review</t>
        </is>
      </c>
      <c r="B18" s="9">
        <f>COUNTIF('Deposit Ledger'!$P$7:$P$126,$A18)</f>
        <v/>
      </c>
    </row>
    <row r="19">
      <c r="A19" s="10" t="inlineStr">
        <is>
          <t>Date review</t>
        </is>
      </c>
      <c r="B19" s="11">
        <f>COUNTIF('Deposit Ledger'!$P$7:$P$126,$A19)</f>
        <v/>
      </c>
    </row>
    <row r="20">
      <c r="A20" s="8" t="inlineStr">
        <is>
          <t>Short amount</t>
        </is>
      </c>
      <c r="B20" s="9">
        <f>COUNTIF('Deposit Ledger'!$P$7:$P$126,$A20)</f>
        <v/>
      </c>
    </row>
    <row r="21">
      <c r="A21" s="10" t="inlineStr">
        <is>
          <t>Overage review</t>
        </is>
      </c>
      <c r="B21" s="11">
        <f>COUNTIF('Deposit Ledger'!$P$7:$P$126,$A21)</f>
        <v/>
      </c>
    </row>
    <row r="22">
      <c r="A22" s="8" t="inlineStr">
        <is>
          <t>Deposit review</t>
        </is>
      </c>
      <c r="B22" s="9">
        <f>COUNTIF('Deposit Ledger'!$P$7:$P$126,$A22)</f>
        <v/>
      </c>
    </row>
    <row r="23">
      <c r="A23" s="10" t="inlineStr">
        <is>
          <t>Acknowledgment review</t>
        </is>
      </c>
      <c r="B23" s="11">
        <f>COUNTIF('Deposit Ledger'!$P$7:$P$126,$A23)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2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3" customWidth="1" min="3" max="3"/>
    <col width="14" customWidth="1" min="4" max="4"/>
    <col width="34" customWidth="1" min="5" max="5"/>
    <col width="16" customWidth="1" min="6" max="6"/>
    <col width="16" customWidth="1" min="7" max="7"/>
    <col width="15" customWidth="1" min="8" max="8"/>
    <col width="19" customWidth="1" min="9" max="9"/>
    <col width="19" customWidth="1" min="10" max="10"/>
    <col width="18" customWidth="1" min="11" max="11"/>
    <col width="20" customWidth="1" min="12" max="12"/>
    <col width="15" customWidth="1" min="13" max="13"/>
    <col width="14" customWidth="1" min="14" max="14"/>
    <col width="20" customWidth="1" min="15" max="15"/>
    <col width="24" customWidth="1" min="16" max="16"/>
    <col width="48" customWidth="1" min="17" max="17"/>
  </cols>
  <sheetData>
    <row r="1" ht="27" customHeight="1">
      <c r="A1" s="1" t="inlineStr">
        <is>
          <t>Security Deposit Intake Ledger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7" t="n"/>
    </row>
    <row r="2" ht="25" customHeight="1">
      <c r="A2" s="2" t="inlineStr">
        <is>
          <t>Purpose</t>
        </is>
      </c>
      <c r="B2" s="3" t="inlineStr">
        <is>
          <t>Record required, received, deposited, and acknowledged security deposit information by fictional tenancy.</t>
        </is>
      </c>
    </row>
    <row r="3" ht="25" customHeight="1">
      <c r="A3" s="2" t="inlineStr">
        <is>
          <t>Inputs</t>
        </is>
      </c>
      <c r="B3" s="3" t="inlineStr">
        <is>
          <t>Enter or update yellow cells. Dates, limits, lists, and internal review targets are controlled on Assumptions.</t>
        </is>
      </c>
    </row>
    <row r="4" ht="25" customHeight="1">
      <c r="A4" s="2" t="inlineStr">
        <is>
          <t>Review</t>
        </is>
      </c>
      <c r="B4" s="3" t="inlineStr">
        <is>
          <t>Calculated statuses prompt a human check only; they do not establish an official or legal status.</t>
        </is>
      </c>
    </row>
    <row r="5"/>
    <row r="6" ht="38" customHeight="1">
      <c r="A6" s="12" t="inlineStr">
        <is>
          <t>Tenancy ID</t>
        </is>
      </c>
      <c r="B6" s="12" t="inlineStr">
        <is>
          <t>Property</t>
        </is>
      </c>
      <c r="C6" s="12" t="inlineStr">
        <is>
          <t>Unit</t>
        </is>
      </c>
      <c r="D6" s="12" t="inlineStr">
        <is>
          <t>Lease Start</t>
        </is>
      </c>
      <c r="E6" s="12" t="inlineStr">
        <is>
          <t>Intake Description</t>
        </is>
      </c>
      <c r="F6" s="12" t="inlineStr">
        <is>
          <t>Required Amount</t>
        </is>
      </c>
      <c r="G6" s="12" t="inlineStr">
        <is>
          <t>Received Amount</t>
        </is>
      </c>
      <c r="H6" s="12" t="inlineStr">
        <is>
          <t>Date Received</t>
        </is>
      </c>
      <c r="I6" s="12" t="inlineStr">
        <is>
          <t>Deposit Recorded Date</t>
        </is>
      </c>
      <c r="J6" s="12" t="inlineStr">
        <is>
          <t>Acknowledgment Date</t>
        </is>
      </c>
      <c r="K6" s="12" t="inlineStr">
        <is>
          <t>Intake Method</t>
        </is>
      </c>
      <c r="L6" s="12" t="inlineStr">
        <is>
          <t>Responsible Role</t>
        </is>
      </c>
      <c r="M6" s="12" t="inlineStr">
        <is>
          <t>Balance Due</t>
        </is>
      </c>
      <c r="N6" s="12" t="inlineStr">
        <is>
          <t>Deposit Days</t>
        </is>
      </c>
      <c r="O6" s="12" t="inlineStr">
        <is>
          <t>Acknowledgment Days</t>
        </is>
      </c>
      <c r="P6" s="12" t="inlineStr">
        <is>
          <t>Status</t>
        </is>
      </c>
      <c r="Q6" s="12" t="inlineStr">
        <is>
          <t>Review Note</t>
        </is>
      </c>
    </row>
    <row r="7" ht="32" customHeight="1">
      <c r="A7" s="13" t="inlineStr">
        <is>
          <t>FIC-TEN-2601</t>
        </is>
      </c>
      <c r="B7" s="13" t="inlineStr">
        <is>
          <t>Fictional Cedar Kite Homes</t>
        </is>
      </c>
      <c r="C7" s="13" t="inlineStr">
        <is>
          <t>FIC-A101</t>
        </is>
      </c>
      <c r="D7" s="14" t="n">
        <v>46095</v>
      </c>
      <c r="E7" s="13" t="inlineStr">
        <is>
          <t>Fictional standard deposit intake</t>
        </is>
      </c>
      <c r="F7" s="29" t="n">
        <v>1200</v>
      </c>
      <c r="G7" s="29" t="n">
        <v>1200</v>
      </c>
      <c r="H7" s="14" t="n">
        <v>46085</v>
      </c>
      <c r="I7" s="14" t="n">
        <v>46087</v>
      </c>
      <c r="J7" s="14" t="n">
        <v>46086</v>
      </c>
      <c r="K7" s="13" t="inlineStr">
        <is>
          <t>ACH</t>
        </is>
      </c>
      <c r="L7" s="13" t="inlineStr">
        <is>
          <t>Accounting Review</t>
        </is>
      </c>
      <c r="M7" s="30">
        <f>IF($A7="","",IF($F7="","",MAX(0,$F7-IF($G7="",0,$G7))))</f>
        <v/>
      </c>
      <c r="N7" s="11">
        <f>IF($A7="","",IF($H7="","",MAX(0,IF($I7&lt;&gt;"",$I7-$H7,'Assumptions'!$B$4-$H7))))</f>
        <v/>
      </c>
      <c r="O7" s="11">
        <f>IF($A7="","",IF($H7="","",MAX(0,IF($J7&lt;&gt;"",$J7-$H7,'Assumptions'!$B$4-$H7))))</f>
        <v/>
      </c>
      <c r="P7" s="17">
        <f>IF($A7="","",IF(OR($B7="",$C7="",$D7="",$E7="",$F7="",$L7=""),"Setup review",IF(AND($F7=0,OR($G7="",$G7=0),$H7="",$I7="",$J7=""),"No deposit due",IF(OR(AND($G7&lt;&gt;"",$H7=""),AND($G7="",$H7&lt;&gt;""),AND($G7&lt;&gt;"",$K7=""),AND($I7&lt;&gt;"",$H7=""),AND($J7&lt;&gt;"",$H7="")),"Intake review",IF(AND($G7="",$H7=""),"Awaiting receipt",IF(OR(AND($I7&lt;&gt;"",$I7&lt;$H7),AND($J7&lt;&gt;"",$J7&lt;$H7)),"Date review",IF($G7&lt;$F7-'Assumptions'!$B$7,"Short amount",IF($G7&gt;$F7+'Assumptions'!$B$7,"Overage review",IF($I7="",IF($N7&gt;'Assumptions'!$B$5,"Deposit review","Deposit pending"),IF($J7="",IF($O7&gt;'Assumptions'!$B$6,"Acknowledgment review","Acknowledgment pending"),"Complete"))))))))))</f>
        <v/>
      </c>
      <c r="Q7" s="18">
        <f>IF($A7="","",IF($P7="Complete",IF(OR($N7&gt;'Assumptions'!$B$5,$O7&gt;'Assumptions'!$B$6),"Complete, but check timing against internal targets.","Entry complete."),IF($P7="No deposit due","No intake due based on the entered required amount.",IF($P7="Awaiting receipt","No receipt is entered, so confirm the next step.",IF($P7="Deposit pending","Deposit date is not entered, and the internal target is not exceeded.",IF($P7="Acknowledgment pending","Acknowledgment date is not entered, and the internal target is not exceeded.",IF($P7="Deposit review","Deposit date is not entered and the internal target is exceeded.",IF($P7="Acknowledgment review","Acknowledgment date is not entered and the internal target is exceeded.",IF($P7="Short amount","Check the entered shortfall.",IF($P7="Overage review","Check the entered overage.",IF($P7="Date review","Check the event date sequence.",IF($P7="Intake review","Check the received amount, date, and method.","Complete the required setup fields."))))))))))))</f>
        <v/>
      </c>
    </row>
    <row r="8" ht="32" customHeight="1">
      <c r="A8" s="13" t="inlineStr">
        <is>
          <t>FIC-TEN-2602</t>
        </is>
      </c>
      <c r="B8" s="13" t="inlineStr">
        <is>
          <t>Fictional Blue Lantern Court</t>
        </is>
      </c>
      <c r="C8" s="13" t="inlineStr">
        <is>
          <t>FIC-B204</t>
        </is>
      </c>
      <c r="D8" s="14" t="n">
        <v>46285</v>
      </c>
      <c r="E8" s="13" t="inlineStr">
        <is>
          <t>Fictional deposit expected before move-in</t>
        </is>
      </c>
      <c r="F8" s="29" t="n">
        <v>1350</v>
      </c>
      <c r="G8" s="29" t="n"/>
      <c r="H8" s="14" t="n"/>
      <c r="I8" s="14" t="n"/>
      <c r="J8" s="14" t="n"/>
      <c r="K8" s="13" t="n"/>
      <c r="L8" s="13" t="inlineStr">
        <is>
          <t>Leasing Team</t>
        </is>
      </c>
      <c r="M8" s="31">
        <f>IF($A8="","",IF($F8="","",MAX(0,$F8-IF($G8="",0,$G8))))</f>
        <v/>
      </c>
      <c r="N8" s="9">
        <f>IF($A8="","",IF($H8="","",MAX(0,IF($I8&lt;&gt;"",$I8-$H8,'Assumptions'!$B$4-$H8))))</f>
        <v/>
      </c>
      <c r="O8" s="9">
        <f>IF($A8="","",IF($H8="","",MAX(0,IF($J8&lt;&gt;"",$J8-$H8,'Assumptions'!$B$4-$H8))))</f>
        <v/>
      </c>
      <c r="P8" s="20">
        <f>IF($A8="","",IF(OR($B8="",$C8="",$D8="",$E8="",$F8="",$L8=""),"Setup review",IF(AND($F8=0,OR($G8="",$G8=0),$H8="",$I8="",$J8=""),"No deposit due",IF(OR(AND($G8&lt;&gt;"",$H8=""),AND($G8="",$H8&lt;&gt;""),AND($G8&lt;&gt;"",$K8=""),AND($I8&lt;&gt;"",$H8=""),AND($J8&lt;&gt;"",$H8="")),"Intake review",IF(AND($G8="",$H8=""),"Awaiting receipt",IF(OR(AND($I8&lt;&gt;"",$I8&lt;$H8),AND($J8&lt;&gt;"",$J8&lt;$H8)),"Date review",IF($G8&lt;$F8-'Assumptions'!$B$7,"Short amount",IF($G8&gt;$F8+'Assumptions'!$B$7,"Overage review",IF($I8="",IF($N8&gt;'Assumptions'!$B$5,"Deposit review","Deposit pending"),IF($J8="",IF($O8&gt;'Assumptions'!$B$6,"Acknowledgment review","Acknowledgment pending"),"Complete"))))))))))</f>
        <v/>
      </c>
      <c r="Q8" s="21">
        <f>IF($A8="","",IF($P8="Complete",IF(OR($N8&gt;'Assumptions'!$B$5,$O8&gt;'Assumptions'!$B$6),"Complete, but check timing against internal targets.","Entry complete."),IF($P8="No deposit due","No intake due based on the entered required amount.",IF($P8="Awaiting receipt","No receipt is entered, so confirm the next step.",IF($P8="Deposit pending","Deposit date is not entered, and the internal target is not exceeded.",IF($P8="Acknowledgment pending","Acknowledgment date is not entered, and the internal target is not exceeded.",IF($P8="Deposit review","Deposit date is not entered and the internal target is exceeded.",IF($P8="Acknowledgment review","Acknowledgment date is not entered and the internal target is exceeded.",IF($P8="Short amount","Check the entered shortfall.",IF($P8="Overage review","Check the entered overage.",IF($P8="Date review","Check the event date sequence.",IF($P8="Intake review","Check the received amount, date, and method.","Complete the required setup fields."))))))))))))</f>
        <v/>
      </c>
    </row>
    <row r="9" ht="32" customHeight="1">
      <c r="A9" s="13" t="inlineStr">
        <is>
          <t>FIC-TEN-2603</t>
        </is>
      </c>
      <c r="B9" s="13" t="inlineStr">
        <is>
          <t>Fictional Juniper Orbit Residences</t>
        </is>
      </c>
      <c r="C9" s="13" t="inlineStr">
        <is>
          <t>FIC-C307</t>
        </is>
      </c>
      <c r="D9" s="14" t="n">
        <v>46250</v>
      </c>
      <c r="E9" s="13" t="inlineStr">
        <is>
          <t>Fictional partial deposit intake</t>
        </is>
      </c>
      <c r="F9" s="29" t="n">
        <v>1500</v>
      </c>
      <c r="G9" s="29" t="n">
        <v>1000</v>
      </c>
      <c r="H9" s="14" t="n">
        <v>46240</v>
      </c>
      <c r="I9" s="14" t="n">
        <v>46242</v>
      </c>
      <c r="J9" s="14" t="n">
        <v>46241</v>
      </c>
      <c r="K9" s="13" t="inlineStr">
        <is>
          <t>Money Order</t>
        </is>
      </c>
      <c r="L9" s="13" t="inlineStr">
        <is>
          <t>Property Manager</t>
        </is>
      </c>
      <c r="M9" s="30">
        <f>IF($A9="","",IF($F9="","",MAX(0,$F9-IF($G9="",0,$G9))))</f>
        <v/>
      </c>
      <c r="N9" s="11">
        <f>IF($A9="","",IF($H9="","",MAX(0,IF($I9&lt;&gt;"",$I9-$H9,'Assumptions'!$B$4-$H9))))</f>
        <v/>
      </c>
      <c r="O9" s="11">
        <f>IF($A9="","",IF($H9="","",MAX(0,IF($J9&lt;&gt;"",$J9-$H9,'Assumptions'!$B$4-$H9))))</f>
        <v/>
      </c>
      <c r="P9" s="17">
        <f>IF($A9="","",IF(OR($B9="",$C9="",$D9="",$E9="",$F9="",$L9=""),"Setup review",IF(AND($F9=0,OR($G9="",$G9=0),$H9="",$I9="",$J9=""),"No deposit due",IF(OR(AND($G9&lt;&gt;"",$H9=""),AND($G9="",$H9&lt;&gt;""),AND($G9&lt;&gt;"",$K9=""),AND($I9&lt;&gt;"",$H9=""),AND($J9&lt;&gt;"",$H9="")),"Intake review",IF(AND($G9="",$H9=""),"Awaiting receipt",IF(OR(AND($I9&lt;&gt;"",$I9&lt;$H9),AND($J9&lt;&gt;"",$J9&lt;$H9)),"Date review",IF($G9&lt;$F9-'Assumptions'!$B$7,"Short amount",IF($G9&gt;$F9+'Assumptions'!$B$7,"Overage review",IF($I9="",IF($N9&gt;'Assumptions'!$B$5,"Deposit review","Deposit pending"),IF($J9="",IF($O9&gt;'Assumptions'!$B$6,"Acknowledgment review","Acknowledgment pending"),"Complete"))))))))))</f>
        <v/>
      </c>
      <c r="Q9" s="18">
        <f>IF($A9="","",IF($P9="Complete",IF(OR($N9&gt;'Assumptions'!$B$5,$O9&gt;'Assumptions'!$B$6),"Complete, but check timing against internal targets.","Entry complete."),IF($P9="No deposit due","No intake due based on the entered required amount.",IF($P9="Awaiting receipt","No receipt is entered, so confirm the next step.",IF($P9="Deposit pending","Deposit date is not entered, and the internal target is not exceeded.",IF($P9="Acknowledgment pending","Acknowledgment date is not entered, and the internal target is not exceeded.",IF($P9="Deposit review","Deposit date is not entered and the internal target is exceeded.",IF($P9="Acknowledgment review","Acknowledgment date is not entered and the internal target is exceeded.",IF($P9="Short amount","Check the entered shortfall.",IF($P9="Overage review","Check the entered overage.",IF($P9="Date review","Check the event date sequence.",IF($P9="Intake review","Check the received amount, date, and method.","Complete the required setup fields."))))))))))))</f>
        <v/>
      </c>
    </row>
    <row r="10" ht="32" customHeight="1">
      <c r="A10" s="13" t="inlineStr">
        <is>
          <t>FIC-TEN-2604</t>
        </is>
      </c>
      <c r="B10" s="13" t="inlineStr">
        <is>
          <t>Fictional Copper Finch Flats</t>
        </is>
      </c>
      <c r="C10" s="13" t="inlineStr">
        <is>
          <t>FIC-D112</t>
        </is>
      </c>
      <c r="D10" s="14" t="n">
        <v>46235</v>
      </c>
      <c r="E10" s="13" t="inlineStr">
        <is>
          <t>Fictional deposit with entered overage</t>
        </is>
      </c>
      <c r="F10" s="29" t="n">
        <v>900</v>
      </c>
      <c r="G10" s="29" t="n">
        <v>950</v>
      </c>
      <c r="H10" s="14" t="n">
        <v>46225</v>
      </c>
      <c r="I10" s="14" t="n">
        <v>46227</v>
      </c>
      <c r="J10" s="14" t="n">
        <v>46226</v>
      </c>
      <c r="K10" s="13" t="inlineStr">
        <is>
          <t>Cashier's Check</t>
        </is>
      </c>
      <c r="L10" s="13" t="inlineStr">
        <is>
          <t>Accounting Review</t>
        </is>
      </c>
      <c r="M10" s="31">
        <f>IF($A10="","",IF($F10="","",MAX(0,$F10-IF($G10="",0,$G10))))</f>
        <v/>
      </c>
      <c r="N10" s="9">
        <f>IF($A10="","",IF($H10="","",MAX(0,IF($I10&lt;&gt;"",$I10-$H10,'Assumptions'!$B$4-$H10))))</f>
        <v/>
      </c>
      <c r="O10" s="9">
        <f>IF($A10="","",IF($H10="","",MAX(0,IF($J10&lt;&gt;"",$J10-$H10,'Assumptions'!$B$4-$H10))))</f>
        <v/>
      </c>
      <c r="P10" s="20">
        <f>IF($A10="","",IF(OR($B10="",$C10="",$D10="",$E10="",$F10="",$L10=""),"Setup review",IF(AND($F10=0,OR($G10="",$G10=0),$H10="",$I10="",$J10=""),"No deposit due",IF(OR(AND($G10&lt;&gt;"",$H10=""),AND($G10="",$H10&lt;&gt;""),AND($G10&lt;&gt;"",$K10=""),AND($I10&lt;&gt;"",$H10=""),AND($J10&lt;&gt;"",$H10="")),"Intake review",IF(AND($G10="",$H10=""),"Awaiting receipt",IF(OR(AND($I10&lt;&gt;"",$I10&lt;$H10),AND($J10&lt;&gt;"",$J10&lt;$H10)),"Date review",IF($G10&lt;$F10-'Assumptions'!$B$7,"Short amount",IF($G10&gt;$F10+'Assumptions'!$B$7,"Overage review",IF($I10="",IF($N10&gt;'Assumptions'!$B$5,"Deposit review","Deposit pending"),IF($J10="",IF($O10&gt;'Assumptions'!$B$6,"Acknowledgment review","Acknowledgment pending"),"Complete"))))))))))</f>
        <v/>
      </c>
      <c r="Q10" s="21">
        <f>IF($A10="","",IF($P10="Complete",IF(OR($N10&gt;'Assumptions'!$B$5,$O10&gt;'Assumptions'!$B$6),"Complete, but check timing against internal targets.","Entry complete."),IF($P10="No deposit due","No intake due based on the entered required amount.",IF($P10="Awaiting receipt","No receipt is entered, so confirm the next step.",IF($P10="Deposit pending","Deposit date is not entered, and the internal target is not exceeded.",IF($P10="Acknowledgment pending","Acknowledgment date is not entered, and the internal target is not exceeded.",IF($P10="Deposit review","Deposit date is not entered and the internal target is exceeded.",IF($P10="Acknowledgment review","Acknowledgment date is not entered and the internal target is exceeded.",IF($P10="Short amount","Check the entered shortfall.",IF($P10="Overage review","Check the entered overage.",IF($P10="Date review","Check the event date sequence.",IF($P10="Intake review","Check the received amount, date, and method.","Complete the required setup fields."))))))))))))</f>
        <v/>
      </c>
    </row>
    <row r="11" ht="32" customHeight="1">
      <c r="A11" s="13" t="inlineStr">
        <is>
          <t>FIC-TEN-2605</t>
        </is>
      </c>
      <c r="B11" s="13" t="inlineStr">
        <is>
          <t>Fictional Cedar Kite Homes</t>
        </is>
      </c>
      <c r="C11" s="13" t="inlineStr">
        <is>
          <t>FIC-A106</t>
        </is>
      </c>
      <c r="D11" s="14" t="n">
        <v>46270</v>
      </c>
      <c r="E11" s="13" t="inlineStr">
        <is>
          <t>Fictional deposit awaiting recorded deposit date</t>
        </is>
      </c>
      <c r="F11" s="29" t="n">
        <v>1100</v>
      </c>
      <c r="G11" s="29" t="n">
        <v>1100</v>
      </c>
      <c r="H11" s="14" t="n">
        <v>46265</v>
      </c>
      <c r="I11" s="14" t="n"/>
      <c r="J11" s="14" t="n"/>
      <c r="K11" s="13" t="inlineStr">
        <is>
          <t>Personal Check</t>
        </is>
      </c>
      <c r="L11" s="13" t="inlineStr">
        <is>
          <t>Property Manager</t>
        </is>
      </c>
      <c r="M11" s="30">
        <f>IF($A11="","",IF($F11="","",MAX(0,$F11-IF($G11="",0,$G11))))</f>
        <v/>
      </c>
      <c r="N11" s="11">
        <f>IF($A11="","",IF($H11="","",MAX(0,IF($I11&lt;&gt;"",$I11-$H11,'Assumptions'!$B$4-$H11))))</f>
        <v/>
      </c>
      <c r="O11" s="11">
        <f>IF($A11="","",IF($H11="","",MAX(0,IF($J11&lt;&gt;"",$J11-$H11,'Assumptions'!$B$4-$H11))))</f>
        <v/>
      </c>
      <c r="P11" s="17">
        <f>IF($A11="","",IF(OR($B11="",$C11="",$D11="",$E11="",$F11="",$L11=""),"Setup review",IF(AND($F11=0,OR($G11="",$G11=0),$H11="",$I11="",$J11=""),"No deposit due",IF(OR(AND($G11&lt;&gt;"",$H11=""),AND($G11="",$H11&lt;&gt;""),AND($G11&lt;&gt;"",$K11=""),AND($I11&lt;&gt;"",$H11=""),AND($J11&lt;&gt;"",$H11="")),"Intake review",IF(AND($G11="",$H11=""),"Awaiting receipt",IF(OR(AND($I11&lt;&gt;"",$I11&lt;$H11),AND($J11&lt;&gt;"",$J11&lt;$H11)),"Date review",IF($G11&lt;$F11-'Assumptions'!$B$7,"Short amount",IF($G11&gt;$F11+'Assumptions'!$B$7,"Overage review",IF($I11="",IF($N11&gt;'Assumptions'!$B$5,"Deposit review","Deposit pending"),IF($J11="",IF($O11&gt;'Assumptions'!$B$6,"Acknowledgment review","Acknowledgment pending"),"Complete"))))))))))</f>
        <v/>
      </c>
      <c r="Q11" s="18">
        <f>IF($A11="","",IF($P11="Complete",IF(OR($N11&gt;'Assumptions'!$B$5,$O11&gt;'Assumptions'!$B$6),"Complete, but check timing against internal targets.","Entry complete."),IF($P11="No deposit due","No intake due based on the entered required amount.",IF($P11="Awaiting receipt","No receipt is entered, so confirm the next step.",IF($P11="Deposit pending","Deposit date is not entered, and the internal target is not exceeded.",IF($P11="Acknowledgment pending","Acknowledgment date is not entered, and the internal target is not exceeded.",IF($P11="Deposit review","Deposit date is not entered and the internal target is exceeded.",IF($P11="Acknowledgment review","Acknowledgment date is not entered and the internal target is exceeded.",IF($P11="Short amount","Check the entered shortfall.",IF($P11="Overage review","Check the entered overage.",IF($P11="Date review","Check the event date sequence.",IF($P11="Intake review","Check the received amount, date, and method.","Complete the required setup fields."))))))))))))</f>
        <v/>
      </c>
    </row>
    <row r="12" ht="32" customHeight="1">
      <c r="A12" s="13" t="inlineStr">
        <is>
          <t>FIC-TEN-2606</t>
        </is>
      </c>
      <c r="B12" s="13" t="inlineStr">
        <is>
          <t>Fictional Blue Lantern Court</t>
        </is>
      </c>
      <c r="C12" s="13" t="inlineStr">
        <is>
          <t>FIC-B208</t>
        </is>
      </c>
      <c r="D12" s="14" t="n">
        <v>46271</v>
      </c>
      <c r="E12" s="13" t="inlineStr">
        <is>
          <t>Fictional deposit awaiting acknowledgment</t>
        </is>
      </c>
      <c r="F12" s="29" t="n">
        <v>1425</v>
      </c>
      <c r="G12" s="29" t="n">
        <v>1425</v>
      </c>
      <c r="H12" s="14" t="n">
        <v>46267</v>
      </c>
      <c r="I12" s="14" t="n">
        <v>46269</v>
      </c>
      <c r="J12" s="14" t="n"/>
      <c r="K12" s="13" t="inlineStr">
        <is>
          <t>ACH</t>
        </is>
      </c>
      <c r="L12" s="13" t="inlineStr">
        <is>
          <t>Leasing Team</t>
        </is>
      </c>
      <c r="M12" s="31">
        <f>IF($A12="","",IF($F12="","",MAX(0,$F12-IF($G12="",0,$G12))))</f>
        <v/>
      </c>
      <c r="N12" s="9">
        <f>IF($A12="","",IF($H12="","",MAX(0,IF($I12&lt;&gt;"",$I12-$H12,'Assumptions'!$B$4-$H12))))</f>
        <v/>
      </c>
      <c r="O12" s="9">
        <f>IF($A12="","",IF($H12="","",MAX(0,IF($J12&lt;&gt;"",$J12-$H12,'Assumptions'!$B$4-$H12))))</f>
        <v/>
      </c>
      <c r="P12" s="20">
        <f>IF($A12="","",IF(OR($B12="",$C12="",$D12="",$E12="",$F12="",$L12=""),"Setup review",IF(AND($F12=0,OR($G12="",$G12=0),$H12="",$I12="",$J12=""),"No deposit due",IF(OR(AND($G12&lt;&gt;"",$H12=""),AND($G12="",$H12&lt;&gt;""),AND($G12&lt;&gt;"",$K12=""),AND($I12&lt;&gt;"",$H12=""),AND($J12&lt;&gt;"",$H12="")),"Intake review",IF(AND($G12="",$H12=""),"Awaiting receipt",IF(OR(AND($I12&lt;&gt;"",$I12&lt;$H12),AND($J12&lt;&gt;"",$J12&lt;$H12)),"Date review",IF($G12&lt;$F12-'Assumptions'!$B$7,"Short amount",IF($G12&gt;$F12+'Assumptions'!$B$7,"Overage review",IF($I12="",IF($N12&gt;'Assumptions'!$B$5,"Deposit review","Deposit pending"),IF($J12="",IF($O12&gt;'Assumptions'!$B$6,"Acknowledgment review","Acknowledgment pending"),"Complete"))))))))))</f>
        <v/>
      </c>
      <c r="Q12" s="21">
        <f>IF($A12="","",IF($P12="Complete",IF(OR($N12&gt;'Assumptions'!$B$5,$O12&gt;'Assumptions'!$B$6),"Complete, but check timing against internal targets.","Entry complete."),IF($P12="No deposit due","No intake due based on the entered required amount.",IF($P12="Awaiting receipt","No receipt is entered, so confirm the next step.",IF($P12="Deposit pending","Deposit date is not entered, and the internal target is not exceeded.",IF($P12="Acknowledgment pending","Acknowledgment date is not entered, and the internal target is not exceeded.",IF($P12="Deposit review","Deposit date is not entered and the internal target is exceeded.",IF($P12="Acknowledgment review","Acknowledgment date is not entered and the internal target is exceeded.",IF($P12="Short amount","Check the entered shortfall.",IF($P12="Overage review","Check the entered overage.",IF($P12="Date review","Check the event date sequence.",IF($P12="Intake review","Check the received amount, date, and method.","Complete the required setup fields."))))))))))))</f>
        <v/>
      </c>
    </row>
    <row r="13" ht="32" customHeight="1">
      <c r="A13" s="13" t="inlineStr">
        <is>
          <t>FIC-TEN-2607</t>
        </is>
      </c>
      <c r="B13" s="13" t="inlineStr">
        <is>
          <t>Fictional Juniper Orbit Residences</t>
        </is>
      </c>
      <c r="C13" s="13" t="inlineStr">
        <is>
          <t>FIC-C311</t>
        </is>
      </c>
      <c r="D13" s="14" t="n">
        <v>46275</v>
      </c>
      <c r="E13" s="13" t="inlineStr">
        <is>
          <t>Fictional deposit with date sequence to review</t>
        </is>
      </c>
      <c r="F13" s="29" t="n">
        <v>800</v>
      </c>
      <c r="G13" s="29" t="n">
        <v>800</v>
      </c>
      <c r="H13" s="14" t="n">
        <v>46272</v>
      </c>
      <c r="I13" s="14" t="n">
        <v>46271</v>
      </c>
      <c r="J13" s="14" t="n">
        <v>46273</v>
      </c>
      <c r="K13" s="13" t="inlineStr">
        <is>
          <t>Money Order</t>
        </is>
      </c>
      <c r="L13" s="13" t="inlineStr">
        <is>
          <t>Accounting Review</t>
        </is>
      </c>
      <c r="M13" s="30">
        <f>IF($A13="","",IF($F13="","",MAX(0,$F13-IF($G13="",0,$G13))))</f>
        <v/>
      </c>
      <c r="N13" s="11">
        <f>IF($A13="","",IF($H13="","",MAX(0,IF($I13&lt;&gt;"",$I13-$H13,'Assumptions'!$B$4-$H13))))</f>
        <v/>
      </c>
      <c r="O13" s="11">
        <f>IF($A13="","",IF($H13="","",MAX(0,IF($J13&lt;&gt;"",$J13-$H13,'Assumptions'!$B$4-$H13))))</f>
        <v/>
      </c>
      <c r="P13" s="17">
        <f>IF($A13="","",IF(OR($B13="",$C13="",$D13="",$E13="",$F13="",$L13=""),"Setup review",IF(AND($F13=0,OR($G13="",$G13=0),$H13="",$I13="",$J13=""),"No deposit due",IF(OR(AND($G13&lt;&gt;"",$H13=""),AND($G13="",$H13&lt;&gt;""),AND($G13&lt;&gt;"",$K13=""),AND($I13&lt;&gt;"",$H13=""),AND($J13&lt;&gt;"",$H13="")),"Intake review",IF(AND($G13="",$H13=""),"Awaiting receipt",IF(OR(AND($I13&lt;&gt;"",$I13&lt;$H13),AND($J13&lt;&gt;"",$J13&lt;$H13)),"Date review",IF($G13&lt;$F13-'Assumptions'!$B$7,"Short amount",IF($G13&gt;$F13+'Assumptions'!$B$7,"Overage review",IF($I13="",IF($N13&gt;'Assumptions'!$B$5,"Deposit review","Deposit pending"),IF($J13="",IF($O13&gt;'Assumptions'!$B$6,"Acknowledgment review","Acknowledgment pending"),"Complete"))))))))))</f>
        <v/>
      </c>
      <c r="Q13" s="18">
        <f>IF($A13="","",IF($P13="Complete",IF(OR($N13&gt;'Assumptions'!$B$5,$O13&gt;'Assumptions'!$B$6),"Complete, but check timing against internal targets.","Entry complete."),IF($P13="No deposit due","No intake due based on the entered required amount.",IF($P13="Awaiting receipt","No receipt is entered, so confirm the next step.",IF($P13="Deposit pending","Deposit date is not entered, and the internal target is not exceeded.",IF($P13="Acknowledgment pending","Acknowledgment date is not entered, and the internal target is not exceeded.",IF($P13="Deposit review","Deposit date is not entered and the internal target is exceeded.",IF($P13="Acknowledgment review","Acknowledgment date is not entered and the internal target is exceeded.",IF($P13="Short amount","Check the entered shortfall.",IF($P13="Overage review","Check the entered overage.",IF($P13="Date review","Check the event date sequence.",IF($P13="Intake review","Check the received amount, date, and method.","Complete the required setup fields."))))))))))))</f>
        <v/>
      </c>
    </row>
    <row r="14" ht="32" customHeight="1">
      <c r="A14" s="13" t="inlineStr">
        <is>
          <t>FIC-TEN-2608</t>
        </is>
      </c>
      <c r="B14" s="13" t="inlineStr">
        <is>
          <t>Fictional Copper Finch Flats</t>
        </is>
      </c>
      <c r="C14" s="13" t="inlineStr">
        <is>
          <t>FIC-D118</t>
        </is>
      </c>
      <c r="D14" s="14" t="n">
        <v>46215</v>
      </c>
      <c r="E14" s="13" t="inlineStr">
        <is>
          <t>Fictional deposit missing responsibility</t>
        </is>
      </c>
      <c r="F14" s="29" t="n">
        <v>1000</v>
      </c>
      <c r="G14" s="29" t="n">
        <v>1000</v>
      </c>
      <c r="H14" s="14" t="n">
        <v>46210</v>
      </c>
      <c r="I14" s="14" t="n">
        <v>46212</v>
      </c>
      <c r="J14" s="14" t="n">
        <v>46211</v>
      </c>
      <c r="K14" s="13" t="inlineStr">
        <is>
          <t>Cashier's Check</t>
        </is>
      </c>
      <c r="L14" s="13" t="n"/>
      <c r="M14" s="31">
        <f>IF($A14="","",IF($F14="","",MAX(0,$F14-IF($G14="",0,$G14))))</f>
        <v/>
      </c>
      <c r="N14" s="9">
        <f>IF($A14="","",IF($H14="","",MAX(0,IF($I14&lt;&gt;"",$I14-$H14,'Assumptions'!$B$4-$H14))))</f>
        <v/>
      </c>
      <c r="O14" s="9">
        <f>IF($A14="","",IF($H14="","",MAX(0,IF($J14&lt;&gt;"",$J14-$H14,'Assumptions'!$B$4-$H14))))</f>
        <v/>
      </c>
      <c r="P14" s="20">
        <f>IF($A14="","",IF(OR($B14="",$C14="",$D14="",$E14="",$F14="",$L14=""),"Setup review",IF(AND($F14=0,OR($G14="",$G14=0),$H14="",$I14="",$J14=""),"No deposit due",IF(OR(AND($G14&lt;&gt;"",$H14=""),AND($G14="",$H14&lt;&gt;""),AND($G14&lt;&gt;"",$K14=""),AND($I14&lt;&gt;"",$H14=""),AND($J14&lt;&gt;"",$H14="")),"Intake review",IF(AND($G14="",$H14=""),"Awaiting receipt",IF(OR(AND($I14&lt;&gt;"",$I14&lt;$H14),AND($J14&lt;&gt;"",$J14&lt;$H14)),"Date review",IF($G14&lt;$F14-'Assumptions'!$B$7,"Short amount",IF($G14&gt;$F14+'Assumptions'!$B$7,"Overage review",IF($I14="",IF($N14&gt;'Assumptions'!$B$5,"Deposit review","Deposit pending"),IF($J14="",IF($O14&gt;'Assumptions'!$B$6,"Acknowledgment review","Acknowledgment pending"),"Complete"))))))))))</f>
        <v/>
      </c>
      <c r="Q14" s="21">
        <f>IF($A14="","",IF($P14="Complete",IF(OR($N14&gt;'Assumptions'!$B$5,$O14&gt;'Assumptions'!$B$6),"Complete, but check timing against internal targets.","Entry complete."),IF($P14="No deposit due","No intake due based on the entered required amount.",IF($P14="Awaiting receipt","No receipt is entered, so confirm the next step.",IF($P14="Deposit pending","Deposit date is not entered, and the internal target is not exceeded.",IF($P14="Acknowledgment pending","Acknowledgment date is not entered, and the internal target is not exceeded.",IF($P14="Deposit review","Deposit date is not entered and the internal target is exceeded.",IF($P14="Acknowledgment review","Acknowledgment date is not entered and the internal target is exceeded.",IF($P14="Short amount","Check the entered shortfall.",IF($P14="Overage review","Check the entered overage.",IF($P14="Date review","Check the event date sequence.",IF($P14="Intake review","Check the received amount, date, and method.","Complete the required setup fields."))))))))))))</f>
        <v/>
      </c>
    </row>
    <row r="15" ht="32" customHeight="1">
      <c r="A15" s="13" t="inlineStr">
        <is>
          <t>FIC-TEN-2609</t>
        </is>
      </c>
      <c r="B15" s="13" t="inlineStr">
        <is>
          <t>Fictional Cedar Kite Homes</t>
        </is>
      </c>
      <c r="C15" s="13" t="inlineStr">
        <is>
          <t>FIC-A109</t>
        </is>
      </c>
      <c r="D15" s="14" t="n">
        <v>46305</v>
      </c>
      <c r="E15" s="13" t="inlineStr">
        <is>
          <t>Fictional tenancy with no deposit required</t>
        </is>
      </c>
      <c r="F15" s="29" t="n">
        <v>0</v>
      </c>
      <c r="G15" s="29" t="n"/>
      <c r="H15" s="14" t="n"/>
      <c r="I15" s="14" t="n"/>
      <c r="J15" s="14" t="n"/>
      <c r="K15" s="13" t="n"/>
      <c r="L15" s="13" t="inlineStr">
        <is>
          <t>Property Manager</t>
        </is>
      </c>
      <c r="M15" s="30">
        <f>IF($A15="","",IF($F15="","",MAX(0,$F15-IF($G15="",0,$G15))))</f>
        <v/>
      </c>
      <c r="N15" s="11">
        <f>IF($A15="","",IF($H15="","",MAX(0,IF($I15&lt;&gt;"",$I15-$H15,'Assumptions'!$B$4-$H15))))</f>
        <v/>
      </c>
      <c r="O15" s="11">
        <f>IF($A15="","",IF($H15="","",MAX(0,IF($J15&lt;&gt;"",$J15-$H15,'Assumptions'!$B$4-$H15))))</f>
        <v/>
      </c>
      <c r="P15" s="17">
        <f>IF($A15="","",IF(OR($B15="",$C15="",$D15="",$E15="",$F15="",$L15=""),"Setup review",IF(AND($F15=0,OR($G15="",$G15=0),$H15="",$I15="",$J15=""),"No deposit due",IF(OR(AND($G15&lt;&gt;"",$H15=""),AND($G15="",$H15&lt;&gt;""),AND($G15&lt;&gt;"",$K15=""),AND($I15&lt;&gt;"",$H15=""),AND($J15&lt;&gt;"",$H15="")),"Intake review",IF(AND($G15="",$H15=""),"Awaiting receipt",IF(OR(AND($I15&lt;&gt;"",$I15&lt;$H15),AND($J15&lt;&gt;"",$J15&lt;$H15)),"Date review",IF($G15&lt;$F15-'Assumptions'!$B$7,"Short amount",IF($G15&gt;$F15+'Assumptions'!$B$7,"Overage review",IF($I15="",IF($N15&gt;'Assumptions'!$B$5,"Deposit review","Deposit pending"),IF($J15="",IF($O15&gt;'Assumptions'!$B$6,"Acknowledgment review","Acknowledgment pending"),"Complete"))))))))))</f>
        <v/>
      </c>
      <c r="Q15" s="18">
        <f>IF($A15="","",IF($P15="Complete",IF(OR($N15&gt;'Assumptions'!$B$5,$O15&gt;'Assumptions'!$B$6),"Complete, but check timing against internal targets.","Entry complete."),IF($P15="No deposit due","No intake due based on the entered required amount.",IF($P15="Awaiting receipt","No receipt is entered, so confirm the next step.",IF($P15="Deposit pending","Deposit date is not entered, and the internal target is not exceeded.",IF($P15="Acknowledgment pending","Acknowledgment date is not entered, and the internal target is not exceeded.",IF($P15="Deposit review","Deposit date is not entered and the internal target is exceeded.",IF($P15="Acknowledgment review","Acknowledgment date is not entered and the internal target is exceeded.",IF($P15="Short amount","Check the entered shortfall.",IF($P15="Overage review","Check the entered overage.",IF($P15="Date review","Check the event date sequence.",IF($P15="Intake review","Check the received amount, date, and method.","Complete the required setup fields."))))))))))))</f>
        <v/>
      </c>
    </row>
    <row r="16" ht="32" customHeight="1">
      <c r="A16" s="13" t="inlineStr">
        <is>
          <t>FIC-TEN-2610</t>
        </is>
      </c>
      <c r="B16" s="13" t="inlineStr">
        <is>
          <t>Fictional Blue Lantern Court</t>
        </is>
      </c>
      <c r="C16" s="13" t="inlineStr">
        <is>
          <t>FIC-B215</t>
        </is>
      </c>
      <c r="D16" s="14" t="n">
        <v>46260</v>
      </c>
      <c r="E16" s="13" t="inlineStr">
        <is>
          <t>Fictional deposit at internal timing boundaries</t>
        </is>
      </c>
      <c r="F16" s="29" t="n">
        <v>1800</v>
      </c>
      <c r="G16" s="29" t="n">
        <v>1800</v>
      </c>
      <c r="H16" s="14" t="n">
        <v>46255</v>
      </c>
      <c r="I16" s="14" t="n">
        <v>46260</v>
      </c>
      <c r="J16" s="14" t="n">
        <v>46258</v>
      </c>
      <c r="K16" s="13" t="inlineStr">
        <is>
          <t>ACH</t>
        </is>
      </c>
      <c r="L16" s="13" t="inlineStr">
        <is>
          <t>Accounting Review</t>
        </is>
      </c>
      <c r="M16" s="31">
        <f>IF($A16="","",IF($F16="","",MAX(0,$F16-IF($G16="",0,$G16))))</f>
        <v/>
      </c>
      <c r="N16" s="9">
        <f>IF($A16="","",IF($H16="","",MAX(0,IF($I16&lt;&gt;"",$I16-$H16,'Assumptions'!$B$4-$H16))))</f>
        <v/>
      </c>
      <c r="O16" s="9">
        <f>IF($A16="","",IF($H16="","",MAX(0,IF($J16&lt;&gt;"",$J16-$H16,'Assumptions'!$B$4-$H16))))</f>
        <v/>
      </c>
      <c r="P16" s="20">
        <f>IF($A16="","",IF(OR($B16="",$C16="",$D16="",$E16="",$F16="",$L16=""),"Setup review",IF(AND($F16=0,OR($G16="",$G16=0),$H16="",$I16="",$J16=""),"No deposit due",IF(OR(AND($G16&lt;&gt;"",$H16=""),AND($G16="",$H16&lt;&gt;""),AND($G16&lt;&gt;"",$K16=""),AND($I16&lt;&gt;"",$H16=""),AND($J16&lt;&gt;"",$H16="")),"Intake review",IF(AND($G16="",$H16=""),"Awaiting receipt",IF(OR(AND($I16&lt;&gt;"",$I16&lt;$H16),AND($J16&lt;&gt;"",$J16&lt;$H16)),"Date review",IF($G16&lt;$F16-'Assumptions'!$B$7,"Short amount",IF($G16&gt;$F16+'Assumptions'!$B$7,"Overage review",IF($I16="",IF($N16&gt;'Assumptions'!$B$5,"Deposit review","Deposit pending"),IF($J16="",IF($O16&gt;'Assumptions'!$B$6,"Acknowledgment review","Acknowledgment pending"),"Complete"))))))))))</f>
        <v/>
      </c>
      <c r="Q16" s="21">
        <f>IF($A16="","",IF($P16="Complete",IF(OR($N16&gt;'Assumptions'!$B$5,$O16&gt;'Assumptions'!$B$6),"Complete, but check timing against internal targets.","Entry complete."),IF($P16="No deposit due","No intake due based on the entered required amount.",IF($P16="Awaiting receipt","No receipt is entered, so confirm the next step.",IF($P16="Deposit pending","Deposit date is not entered, and the internal target is not exceeded.",IF($P16="Acknowledgment pending","Acknowledgment date is not entered, and the internal target is not exceeded.",IF($P16="Deposit review","Deposit date is not entered and the internal target is exceeded.",IF($P16="Acknowledgment review","Acknowledgment date is not entered and the internal target is exceeded.",IF($P16="Short amount","Check the entered shortfall.",IF($P16="Overage review","Check the entered overage.",IF($P16="Date review","Check the event date sequence.",IF($P16="Intake review","Check the received amount, date, and method.","Complete the required setup fields."))))))))))))</f>
        <v/>
      </c>
    </row>
    <row r="17" ht="32" customHeight="1">
      <c r="A17" s="13" t="inlineStr">
        <is>
          <t>FIC-TEN-2611</t>
        </is>
      </c>
      <c r="B17" s="13" t="inlineStr">
        <is>
          <t>Fictional Juniper Orbit Residences</t>
        </is>
      </c>
      <c r="C17" s="13" t="inlineStr">
        <is>
          <t>FIC-C319</t>
        </is>
      </c>
      <c r="D17" s="14" t="n">
        <v>46276</v>
      </c>
      <c r="E17" s="13" t="inlineStr">
        <is>
          <t>Fictional deposit missing received date</t>
        </is>
      </c>
      <c r="F17" s="29" t="n">
        <v>700</v>
      </c>
      <c r="G17" s="29" t="n">
        <v>700</v>
      </c>
      <c r="H17" s="14" t="n"/>
      <c r="I17" s="14" t="n"/>
      <c r="J17" s="14" t="n"/>
      <c r="K17" s="13" t="inlineStr">
        <is>
          <t>Other</t>
        </is>
      </c>
      <c r="L17" s="13" t="inlineStr">
        <is>
          <t>Leasing Team</t>
        </is>
      </c>
      <c r="M17" s="30">
        <f>IF($A17="","",IF($F17="","",MAX(0,$F17-IF($G17="",0,$G17))))</f>
        <v/>
      </c>
      <c r="N17" s="11">
        <f>IF($A17="","",IF($H17="","",MAX(0,IF($I17&lt;&gt;"",$I17-$H17,'Assumptions'!$B$4-$H17))))</f>
        <v/>
      </c>
      <c r="O17" s="11">
        <f>IF($A17="","",IF($H17="","",MAX(0,IF($J17&lt;&gt;"",$J17-$H17,'Assumptions'!$B$4-$H17))))</f>
        <v/>
      </c>
      <c r="P17" s="17">
        <f>IF($A17="","",IF(OR($B17="",$C17="",$D17="",$E17="",$F17="",$L17=""),"Setup review",IF(AND($F17=0,OR($G17="",$G17=0),$H17="",$I17="",$J17=""),"No deposit due",IF(OR(AND($G17&lt;&gt;"",$H17=""),AND($G17="",$H17&lt;&gt;""),AND($G17&lt;&gt;"",$K17=""),AND($I17&lt;&gt;"",$H17=""),AND($J17&lt;&gt;"",$H17="")),"Intake review",IF(AND($G17="",$H17=""),"Awaiting receipt",IF(OR(AND($I17&lt;&gt;"",$I17&lt;$H17),AND($J17&lt;&gt;"",$J17&lt;$H17)),"Date review",IF($G17&lt;$F17-'Assumptions'!$B$7,"Short amount",IF($G17&gt;$F17+'Assumptions'!$B$7,"Overage review",IF($I17="",IF($N17&gt;'Assumptions'!$B$5,"Deposit review","Deposit pending"),IF($J17="",IF($O17&gt;'Assumptions'!$B$6,"Acknowledgment review","Acknowledgment pending"),"Complete"))))))))))</f>
        <v/>
      </c>
      <c r="Q17" s="18">
        <f>IF($A17="","",IF($P17="Complete",IF(OR($N17&gt;'Assumptions'!$B$5,$O17&gt;'Assumptions'!$B$6),"Complete, but check timing against internal targets.","Entry complete."),IF($P17="No deposit due","No intake due based on the entered required amount.",IF($P17="Awaiting receipt","No receipt is entered, so confirm the next step.",IF($P17="Deposit pending","Deposit date is not entered, and the internal target is not exceeded.",IF($P17="Acknowledgment pending","Acknowledgment date is not entered, and the internal target is not exceeded.",IF($P17="Deposit review","Deposit date is not entered and the internal target is exceeded.",IF($P17="Acknowledgment review","Acknowledgment date is not entered and the internal target is exceeded.",IF($P17="Short amount","Check the entered shortfall.",IF($P17="Overage review","Check the entered overage.",IF($P17="Date review","Check the event date sequence.",IF($P17="Intake review","Check the received amount, date, and method.","Complete the required setup fields."))))))))))))</f>
        <v/>
      </c>
    </row>
    <row r="18" ht="32" customHeight="1">
      <c r="A18" s="13" t="n"/>
      <c r="B18" s="13" t="n"/>
      <c r="C18" s="13" t="n"/>
      <c r="D18" s="14" t="n"/>
      <c r="E18" s="13" t="n"/>
      <c r="F18" s="29" t="n"/>
      <c r="G18" s="29" t="n"/>
      <c r="H18" s="14" t="n"/>
      <c r="I18" s="14" t="n"/>
      <c r="J18" s="14" t="n"/>
      <c r="K18" s="13" t="n"/>
      <c r="L18" s="13" t="n"/>
      <c r="M18" s="31">
        <f>IF($A18="","",IF($F18="","",MAX(0,$F18-IF($G18="",0,$G18))))</f>
        <v/>
      </c>
      <c r="N18" s="9">
        <f>IF($A18="","",IF($H18="","",MAX(0,IF($I18&lt;&gt;"",$I18-$H18,'Assumptions'!$B$4-$H18))))</f>
        <v/>
      </c>
      <c r="O18" s="9">
        <f>IF($A18="","",IF($H18="","",MAX(0,IF($J18&lt;&gt;"",$J18-$H18,'Assumptions'!$B$4-$H18))))</f>
        <v/>
      </c>
      <c r="P18" s="20">
        <f>IF($A18="","",IF(OR($B18="",$C18="",$D18="",$E18="",$F18="",$L18=""),"Setup review",IF(AND($F18=0,OR($G18="",$G18=0),$H18="",$I18="",$J18=""),"No deposit due",IF(OR(AND($G18&lt;&gt;"",$H18=""),AND($G18="",$H18&lt;&gt;""),AND($G18&lt;&gt;"",$K18=""),AND($I18&lt;&gt;"",$H18=""),AND($J18&lt;&gt;"",$H18="")),"Intake review",IF(AND($G18="",$H18=""),"Awaiting receipt",IF(OR(AND($I18&lt;&gt;"",$I18&lt;$H18),AND($J18&lt;&gt;"",$J18&lt;$H18)),"Date review",IF($G18&lt;$F18-'Assumptions'!$B$7,"Short amount",IF($G18&gt;$F18+'Assumptions'!$B$7,"Overage review",IF($I18="",IF($N18&gt;'Assumptions'!$B$5,"Deposit review","Deposit pending"),IF($J18="",IF($O18&gt;'Assumptions'!$B$6,"Acknowledgment review","Acknowledgment pending"),"Complete"))))))))))</f>
        <v/>
      </c>
      <c r="Q18" s="21">
        <f>IF($A18="","",IF($P18="Complete",IF(OR($N18&gt;'Assumptions'!$B$5,$O18&gt;'Assumptions'!$B$6),"Complete, but check timing against internal targets.","Entry complete."),IF($P18="No deposit due","No intake due based on the entered required amount.",IF($P18="Awaiting receipt","No receipt is entered, so confirm the next step.",IF($P18="Deposit pending","Deposit date is not entered, and the internal target is not exceeded.",IF($P18="Acknowledgment pending","Acknowledgment date is not entered, and the internal target is not exceeded.",IF($P18="Deposit review","Deposit date is not entered and the internal target is exceeded.",IF($P18="Acknowledgment review","Acknowledgment date is not entered and the internal target is exceeded.",IF($P18="Short amount","Check the entered shortfall.",IF($P18="Overage review","Check the entered overage.",IF($P18="Date review","Check the event date sequence.",IF($P18="Intake review","Check the received amount, date, and method.","Complete the required setup fields."))))))))))))</f>
        <v/>
      </c>
    </row>
    <row r="19" ht="32" customHeight="1">
      <c r="A19" s="13" t="n"/>
      <c r="B19" s="13" t="n"/>
      <c r="C19" s="13" t="n"/>
      <c r="D19" s="14" t="n"/>
      <c r="E19" s="13" t="n"/>
      <c r="F19" s="29" t="n"/>
      <c r="G19" s="29" t="n"/>
      <c r="H19" s="14" t="n"/>
      <c r="I19" s="14" t="n"/>
      <c r="J19" s="14" t="n"/>
      <c r="K19" s="13" t="n"/>
      <c r="L19" s="13" t="n"/>
      <c r="M19" s="30">
        <f>IF($A19="","",IF($F19="","",MAX(0,$F19-IF($G19="",0,$G19))))</f>
        <v/>
      </c>
      <c r="N19" s="11">
        <f>IF($A19="","",IF($H19="","",MAX(0,IF($I19&lt;&gt;"",$I19-$H19,'Assumptions'!$B$4-$H19))))</f>
        <v/>
      </c>
      <c r="O19" s="11">
        <f>IF($A19="","",IF($H19="","",MAX(0,IF($J19&lt;&gt;"",$J19-$H19,'Assumptions'!$B$4-$H19))))</f>
        <v/>
      </c>
      <c r="P19" s="17">
        <f>IF($A19="","",IF(OR($B19="",$C19="",$D19="",$E19="",$F19="",$L19=""),"Setup review",IF(AND($F19=0,OR($G19="",$G19=0),$H19="",$I19="",$J19=""),"No deposit due",IF(OR(AND($G19&lt;&gt;"",$H19=""),AND($G19="",$H19&lt;&gt;""),AND($G19&lt;&gt;"",$K19=""),AND($I19&lt;&gt;"",$H19=""),AND($J19&lt;&gt;"",$H19="")),"Intake review",IF(AND($G19="",$H19=""),"Awaiting receipt",IF(OR(AND($I19&lt;&gt;"",$I19&lt;$H19),AND($J19&lt;&gt;"",$J19&lt;$H19)),"Date review",IF($G19&lt;$F19-'Assumptions'!$B$7,"Short amount",IF($G19&gt;$F19+'Assumptions'!$B$7,"Overage review",IF($I19="",IF($N19&gt;'Assumptions'!$B$5,"Deposit review","Deposit pending"),IF($J19="",IF($O19&gt;'Assumptions'!$B$6,"Acknowledgment review","Acknowledgment pending"),"Complete"))))))))))</f>
        <v/>
      </c>
      <c r="Q19" s="18">
        <f>IF($A19="","",IF($P19="Complete",IF(OR($N19&gt;'Assumptions'!$B$5,$O19&gt;'Assumptions'!$B$6),"Complete, but check timing against internal targets.","Entry complete."),IF($P19="No deposit due","No intake due based on the entered required amount.",IF($P19="Awaiting receipt","No receipt is entered, so confirm the next step.",IF($P19="Deposit pending","Deposit date is not entered, and the internal target is not exceeded.",IF($P19="Acknowledgment pending","Acknowledgment date is not entered, and the internal target is not exceeded.",IF($P19="Deposit review","Deposit date is not entered and the internal target is exceeded.",IF($P19="Acknowledgment review","Acknowledgment date is not entered and the internal target is exceeded.",IF($P19="Short amount","Check the entered shortfall.",IF($P19="Overage review","Check the entered overage.",IF($P19="Date review","Check the event date sequence.",IF($P19="Intake review","Check the received amount, date, and method.","Complete the required setup fields."))))))))))))</f>
        <v/>
      </c>
    </row>
    <row r="20" ht="32" customHeight="1">
      <c r="A20" s="13" t="n"/>
      <c r="B20" s="13" t="n"/>
      <c r="C20" s="13" t="n"/>
      <c r="D20" s="14" t="n"/>
      <c r="E20" s="13" t="n"/>
      <c r="F20" s="29" t="n"/>
      <c r="G20" s="29" t="n"/>
      <c r="H20" s="14" t="n"/>
      <c r="I20" s="14" t="n"/>
      <c r="J20" s="14" t="n"/>
      <c r="K20" s="13" t="n"/>
      <c r="L20" s="13" t="n"/>
      <c r="M20" s="31">
        <f>IF($A20="","",IF($F20="","",MAX(0,$F20-IF($G20="",0,$G20))))</f>
        <v/>
      </c>
      <c r="N20" s="9">
        <f>IF($A20="","",IF($H20="","",MAX(0,IF($I20&lt;&gt;"",$I20-$H20,'Assumptions'!$B$4-$H20))))</f>
        <v/>
      </c>
      <c r="O20" s="9">
        <f>IF($A20="","",IF($H20="","",MAX(0,IF($J20&lt;&gt;"",$J20-$H20,'Assumptions'!$B$4-$H20))))</f>
        <v/>
      </c>
      <c r="P20" s="20">
        <f>IF($A20="","",IF(OR($B20="",$C20="",$D20="",$E20="",$F20="",$L20=""),"Setup review",IF(AND($F20=0,OR($G20="",$G20=0),$H20="",$I20="",$J20=""),"No deposit due",IF(OR(AND($G20&lt;&gt;"",$H20=""),AND($G20="",$H20&lt;&gt;""),AND($G20&lt;&gt;"",$K20=""),AND($I20&lt;&gt;"",$H20=""),AND($J20&lt;&gt;"",$H20="")),"Intake review",IF(AND($G20="",$H20=""),"Awaiting receipt",IF(OR(AND($I20&lt;&gt;"",$I20&lt;$H20),AND($J20&lt;&gt;"",$J20&lt;$H20)),"Date review",IF($G20&lt;$F20-'Assumptions'!$B$7,"Short amount",IF($G20&gt;$F20+'Assumptions'!$B$7,"Overage review",IF($I20="",IF($N20&gt;'Assumptions'!$B$5,"Deposit review","Deposit pending"),IF($J20="",IF($O20&gt;'Assumptions'!$B$6,"Acknowledgment review","Acknowledgment pending"),"Complete"))))))))))</f>
        <v/>
      </c>
      <c r="Q20" s="21">
        <f>IF($A20="","",IF($P20="Complete",IF(OR($N20&gt;'Assumptions'!$B$5,$O20&gt;'Assumptions'!$B$6),"Complete, but check timing against internal targets.","Entry complete."),IF($P20="No deposit due","No intake due based on the entered required amount.",IF($P20="Awaiting receipt","No receipt is entered, so confirm the next step.",IF($P20="Deposit pending","Deposit date is not entered, and the internal target is not exceeded.",IF($P20="Acknowledgment pending","Acknowledgment date is not entered, and the internal target is not exceeded.",IF($P20="Deposit review","Deposit date is not entered and the internal target is exceeded.",IF($P20="Acknowledgment review","Acknowledgment date is not entered and the internal target is exceeded.",IF($P20="Short amount","Check the entered shortfall.",IF($P20="Overage review","Check the entered overage.",IF($P20="Date review","Check the event date sequence.",IF($P20="Intake review","Check the received amount, date, and method.","Complete the required setup fields."))))))))))))</f>
        <v/>
      </c>
    </row>
    <row r="21" ht="32" customHeight="1">
      <c r="A21" s="13" t="n"/>
      <c r="B21" s="13" t="n"/>
      <c r="C21" s="13" t="n"/>
      <c r="D21" s="14" t="n"/>
      <c r="E21" s="13" t="n"/>
      <c r="F21" s="29" t="n"/>
      <c r="G21" s="29" t="n"/>
      <c r="H21" s="14" t="n"/>
      <c r="I21" s="14" t="n"/>
      <c r="J21" s="14" t="n"/>
      <c r="K21" s="13" t="n"/>
      <c r="L21" s="13" t="n"/>
      <c r="M21" s="30">
        <f>IF($A21="","",IF($F21="","",MAX(0,$F21-IF($G21="",0,$G21))))</f>
        <v/>
      </c>
      <c r="N21" s="11">
        <f>IF($A21="","",IF($H21="","",MAX(0,IF($I21&lt;&gt;"",$I21-$H21,'Assumptions'!$B$4-$H21))))</f>
        <v/>
      </c>
      <c r="O21" s="11">
        <f>IF($A21="","",IF($H21="","",MAX(0,IF($J21&lt;&gt;"",$J21-$H21,'Assumptions'!$B$4-$H21))))</f>
        <v/>
      </c>
      <c r="P21" s="17">
        <f>IF($A21="","",IF(OR($B21="",$C21="",$D21="",$E21="",$F21="",$L21=""),"Setup review",IF(AND($F21=0,OR($G21="",$G21=0),$H21="",$I21="",$J21=""),"No deposit due",IF(OR(AND($G21&lt;&gt;"",$H21=""),AND($G21="",$H21&lt;&gt;""),AND($G21&lt;&gt;"",$K21=""),AND($I21&lt;&gt;"",$H21=""),AND($J21&lt;&gt;"",$H21="")),"Intake review",IF(AND($G21="",$H21=""),"Awaiting receipt",IF(OR(AND($I21&lt;&gt;"",$I21&lt;$H21),AND($J21&lt;&gt;"",$J21&lt;$H21)),"Date review",IF($G21&lt;$F21-'Assumptions'!$B$7,"Short amount",IF($G21&gt;$F21+'Assumptions'!$B$7,"Overage review",IF($I21="",IF($N21&gt;'Assumptions'!$B$5,"Deposit review","Deposit pending"),IF($J21="",IF($O21&gt;'Assumptions'!$B$6,"Acknowledgment review","Acknowledgment pending"),"Complete"))))))))))</f>
        <v/>
      </c>
      <c r="Q21" s="18">
        <f>IF($A21="","",IF($P21="Complete",IF(OR($N21&gt;'Assumptions'!$B$5,$O21&gt;'Assumptions'!$B$6),"Complete, but check timing against internal targets.","Entry complete."),IF($P21="No deposit due","No intake due based on the entered required amount.",IF($P21="Awaiting receipt","No receipt is entered, so confirm the next step.",IF($P21="Deposit pending","Deposit date is not entered, and the internal target is not exceeded.",IF($P21="Acknowledgment pending","Acknowledgment date is not entered, and the internal target is not exceeded.",IF($P21="Deposit review","Deposit date is not entered and the internal target is exceeded.",IF($P21="Acknowledgment review","Acknowledgment date is not entered and the internal target is exceeded.",IF($P21="Short amount","Check the entered shortfall.",IF($P21="Overage review","Check the entered overage.",IF($P21="Date review","Check the event date sequence.",IF($P21="Intake review","Check the received amount, date, and method.","Complete the required setup fields."))))))))))))</f>
        <v/>
      </c>
    </row>
    <row r="22" ht="32" customHeight="1">
      <c r="A22" s="13" t="n"/>
      <c r="B22" s="13" t="n"/>
      <c r="C22" s="13" t="n"/>
      <c r="D22" s="14" t="n"/>
      <c r="E22" s="13" t="n"/>
      <c r="F22" s="29" t="n"/>
      <c r="G22" s="29" t="n"/>
      <c r="H22" s="14" t="n"/>
      <c r="I22" s="14" t="n"/>
      <c r="J22" s="14" t="n"/>
      <c r="K22" s="13" t="n"/>
      <c r="L22" s="13" t="n"/>
      <c r="M22" s="31">
        <f>IF($A22="","",IF($F22="","",MAX(0,$F22-IF($G22="",0,$G22))))</f>
        <v/>
      </c>
      <c r="N22" s="9">
        <f>IF($A22="","",IF($H22="","",MAX(0,IF($I22&lt;&gt;"",$I22-$H22,'Assumptions'!$B$4-$H22))))</f>
        <v/>
      </c>
      <c r="O22" s="9">
        <f>IF($A22="","",IF($H22="","",MAX(0,IF($J22&lt;&gt;"",$J22-$H22,'Assumptions'!$B$4-$H22))))</f>
        <v/>
      </c>
      <c r="P22" s="20">
        <f>IF($A22="","",IF(OR($B22="",$C22="",$D22="",$E22="",$F22="",$L22=""),"Setup review",IF(AND($F22=0,OR($G22="",$G22=0),$H22="",$I22="",$J22=""),"No deposit due",IF(OR(AND($G22&lt;&gt;"",$H22=""),AND($G22="",$H22&lt;&gt;""),AND($G22&lt;&gt;"",$K22=""),AND($I22&lt;&gt;"",$H22=""),AND($J22&lt;&gt;"",$H22="")),"Intake review",IF(AND($G22="",$H22=""),"Awaiting receipt",IF(OR(AND($I22&lt;&gt;"",$I22&lt;$H22),AND($J22&lt;&gt;"",$J22&lt;$H22)),"Date review",IF($G22&lt;$F22-'Assumptions'!$B$7,"Short amount",IF($G22&gt;$F22+'Assumptions'!$B$7,"Overage review",IF($I22="",IF($N22&gt;'Assumptions'!$B$5,"Deposit review","Deposit pending"),IF($J22="",IF($O22&gt;'Assumptions'!$B$6,"Acknowledgment review","Acknowledgment pending"),"Complete"))))))))))</f>
        <v/>
      </c>
      <c r="Q22" s="21">
        <f>IF($A22="","",IF($P22="Complete",IF(OR($N22&gt;'Assumptions'!$B$5,$O22&gt;'Assumptions'!$B$6),"Complete, but check timing against internal targets.","Entry complete."),IF($P22="No deposit due","No intake due based on the entered required amount.",IF($P22="Awaiting receipt","No receipt is entered, so confirm the next step.",IF($P22="Deposit pending","Deposit date is not entered, and the internal target is not exceeded.",IF($P22="Acknowledgment pending","Acknowledgment date is not entered, and the internal target is not exceeded.",IF($P22="Deposit review","Deposit date is not entered and the internal target is exceeded.",IF($P22="Acknowledgment review","Acknowledgment date is not entered and the internal target is exceeded.",IF($P22="Short amount","Check the entered shortfall.",IF($P22="Overage review","Check the entered overage.",IF($P22="Date review","Check the event date sequence.",IF($P22="Intake review","Check the received amount, date, and method.","Complete the required setup fields."))))))))))))</f>
        <v/>
      </c>
    </row>
    <row r="23" ht="32" customHeight="1">
      <c r="A23" s="13" t="n"/>
      <c r="B23" s="13" t="n"/>
      <c r="C23" s="13" t="n"/>
      <c r="D23" s="14" t="n"/>
      <c r="E23" s="13" t="n"/>
      <c r="F23" s="29" t="n"/>
      <c r="G23" s="29" t="n"/>
      <c r="H23" s="14" t="n"/>
      <c r="I23" s="14" t="n"/>
      <c r="J23" s="14" t="n"/>
      <c r="K23" s="13" t="n"/>
      <c r="L23" s="13" t="n"/>
      <c r="M23" s="30">
        <f>IF($A23="","",IF($F23="","",MAX(0,$F23-IF($G23="",0,$G23))))</f>
        <v/>
      </c>
      <c r="N23" s="11">
        <f>IF($A23="","",IF($H23="","",MAX(0,IF($I23&lt;&gt;"",$I23-$H23,'Assumptions'!$B$4-$H23))))</f>
        <v/>
      </c>
      <c r="O23" s="11">
        <f>IF($A23="","",IF($H23="","",MAX(0,IF($J23&lt;&gt;"",$J23-$H23,'Assumptions'!$B$4-$H23))))</f>
        <v/>
      </c>
      <c r="P23" s="17">
        <f>IF($A23="","",IF(OR($B23="",$C23="",$D23="",$E23="",$F23="",$L23=""),"Setup review",IF(AND($F23=0,OR($G23="",$G23=0),$H23="",$I23="",$J23=""),"No deposit due",IF(OR(AND($G23&lt;&gt;"",$H23=""),AND($G23="",$H23&lt;&gt;""),AND($G23&lt;&gt;"",$K23=""),AND($I23&lt;&gt;"",$H23=""),AND($J23&lt;&gt;"",$H23="")),"Intake review",IF(AND($G23="",$H23=""),"Awaiting receipt",IF(OR(AND($I23&lt;&gt;"",$I23&lt;$H23),AND($J23&lt;&gt;"",$J23&lt;$H23)),"Date review",IF($G23&lt;$F23-'Assumptions'!$B$7,"Short amount",IF($G23&gt;$F23+'Assumptions'!$B$7,"Overage review",IF($I23="",IF($N23&gt;'Assumptions'!$B$5,"Deposit review","Deposit pending"),IF($J23="",IF($O23&gt;'Assumptions'!$B$6,"Acknowledgment review","Acknowledgment pending"),"Complete"))))))))))</f>
        <v/>
      </c>
      <c r="Q23" s="18">
        <f>IF($A23="","",IF($P23="Complete",IF(OR($N23&gt;'Assumptions'!$B$5,$O23&gt;'Assumptions'!$B$6),"Complete, but check timing against internal targets.","Entry complete."),IF($P23="No deposit due","No intake due based on the entered required amount.",IF($P23="Awaiting receipt","No receipt is entered, so confirm the next step.",IF($P23="Deposit pending","Deposit date is not entered, and the internal target is not exceeded.",IF($P23="Acknowledgment pending","Acknowledgment date is not entered, and the internal target is not exceeded.",IF($P23="Deposit review","Deposit date is not entered and the internal target is exceeded.",IF($P23="Acknowledgment review","Acknowledgment date is not entered and the internal target is exceeded.",IF($P23="Short amount","Check the entered shortfall.",IF($P23="Overage review","Check the entered overage.",IF($P23="Date review","Check the event date sequence.",IF($P23="Intake review","Check the received amount, date, and method.","Complete the required setup fields."))))))))))))</f>
        <v/>
      </c>
    </row>
    <row r="24" ht="32" customHeight="1">
      <c r="A24" s="13" t="n"/>
      <c r="B24" s="13" t="n"/>
      <c r="C24" s="13" t="n"/>
      <c r="D24" s="14" t="n"/>
      <c r="E24" s="13" t="n"/>
      <c r="F24" s="29" t="n"/>
      <c r="G24" s="29" t="n"/>
      <c r="H24" s="14" t="n"/>
      <c r="I24" s="14" t="n"/>
      <c r="J24" s="14" t="n"/>
      <c r="K24" s="13" t="n"/>
      <c r="L24" s="13" t="n"/>
      <c r="M24" s="31">
        <f>IF($A24="","",IF($F24="","",MAX(0,$F24-IF($G24="",0,$G24))))</f>
        <v/>
      </c>
      <c r="N24" s="9">
        <f>IF($A24="","",IF($H24="","",MAX(0,IF($I24&lt;&gt;"",$I24-$H24,'Assumptions'!$B$4-$H24))))</f>
        <v/>
      </c>
      <c r="O24" s="9">
        <f>IF($A24="","",IF($H24="","",MAX(0,IF($J24&lt;&gt;"",$J24-$H24,'Assumptions'!$B$4-$H24))))</f>
        <v/>
      </c>
      <c r="P24" s="20">
        <f>IF($A24="","",IF(OR($B24="",$C24="",$D24="",$E24="",$F24="",$L24=""),"Setup review",IF(AND($F24=0,OR($G24="",$G24=0),$H24="",$I24="",$J24=""),"No deposit due",IF(OR(AND($G24&lt;&gt;"",$H24=""),AND($G24="",$H24&lt;&gt;""),AND($G24&lt;&gt;"",$K24=""),AND($I24&lt;&gt;"",$H24=""),AND($J24&lt;&gt;"",$H24="")),"Intake review",IF(AND($G24="",$H24=""),"Awaiting receipt",IF(OR(AND($I24&lt;&gt;"",$I24&lt;$H24),AND($J24&lt;&gt;"",$J24&lt;$H24)),"Date review",IF($G24&lt;$F24-'Assumptions'!$B$7,"Short amount",IF($G24&gt;$F24+'Assumptions'!$B$7,"Overage review",IF($I24="",IF($N24&gt;'Assumptions'!$B$5,"Deposit review","Deposit pending"),IF($J24="",IF($O24&gt;'Assumptions'!$B$6,"Acknowledgment review","Acknowledgment pending"),"Complete"))))))))))</f>
        <v/>
      </c>
      <c r="Q24" s="21">
        <f>IF($A24="","",IF($P24="Complete",IF(OR($N24&gt;'Assumptions'!$B$5,$O24&gt;'Assumptions'!$B$6),"Complete, but check timing against internal targets.","Entry complete."),IF($P24="No deposit due","No intake due based on the entered required amount.",IF($P24="Awaiting receipt","No receipt is entered, so confirm the next step.",IF($P24="Deposit pending","Deposit date is not entered, and the internal target is not exceeded.",IF($P24="Acknowledgment pending","Acknowledgment date is not entered, and the internal target is not exceeded.",IF($P24="Deposit review","Deposit date is not entered and the internal target is exceeded.",IF($P24="Acknowledgment review","Acknowledgment date is not entered and the internal target is exceeded.",IF($P24="Short amount","Check the entered shortfall.",IF($P24="Overage review","Check the entered overage.",IF($P24="Date review","Check the event date sequence.",IF($P24="Intake review","Check the received amount, date, and method.","Complete the required setup fields."))))))))))))</f>
        <v/>
      </c>
    </row>
    <row r="25" ht="32" customHeight="1">
      <c r="A25" s="13" t="n"/>
      <c r="B25" s="13" t="n"/>
      <c r="C25" s="13" t="n"/>
      <c r="D25" s="14" t="n"/>
      <c r="E25" s="13" t="n"/>
      <c r="F25" s="29" t="n"/>
      <c r="G25" s="29" t="n"/>
      <c r="H25" s="14" t="n"/>
      <c r="I25" s="14" t="n"/>
      <c r="J25" s="14" t="n"/>
      <c r="K25" s="13" t="n"/>
      <c r="L25" s="13" t="n"/>
      <c r="M25" s="30">
        <f>IF($A25="","",IF($F25="","",MAX(0,$F25-IF($G25="",0,$G25))))</f>
        <v/>
      </c>
      <c r="N25" s="11">
        <f>IF($A25="","",IF($H25="","",MAX(0,IF($I25&lt;&gt;"",$I25-$H25,'Assumptions'!$B$4-$H25))))</f>
        <v/>
      </c>
      <c r="O25" s="11">
        <f>IF($A25="","",IF($H25="","",MAX(0,IF($J25&lt;&gt;"",$J25-$H25,'Assumptions'!$B$4-$H25))))</f>
        <v/>
      </c>
      <c r="P25" s="17">
        <f>IF($A25="","",IF(OR($B25="",$C25="",$D25="",$E25="",$F25="",$L25=""),"Setup review",IF(AND($F25=0,OR($G25="",$G25=0),$H25="",$I25="",$J25=""),"No deposit due",IF(OR(AND($G25&lt;&gt;"",$H25=""),AND($G25="",$H25&lt;&gt;""),AND($G25&lt;&gt;"",$K25=""),AND($I25&lt;&gt;"",$H25=""),AND($J25&lt;&gt;"",$H25="")),"Intake review",IF(AND($G25="",$H25=""),"Awaiting receipt",IF(OR(AND($I25&lt;&gt;"",$I25&lt;$H25),AND($J25&lt;&gt;"",$J25&lt;$H25)),"Date review",IF($G25&lt;$F25-'Assumptions'!$B$7,"Short amount",IF($G25&gt;$F25+'Assumptions'!$B$7,"Overage review",IF($I25="",IF($N25&gt;'Assumptions'!$B$5,"Deposit review","Deposit pending"),IF($J25="",IF($O25&gt;'Assumptions'!$B$6,"Acknowledgment review","Acknowledgment pending"),"Complete"))))))))))</f>
        <v/>
      </c>
      <c r="Q25" s="18">
        <f>IF($A25="","",IF($P25="Complete",IF(OR($N25&gt;'Assumptions'!$B$5,$O25&gt;'Assumptions'!$B$6),"Complete, but check timing against internal targets.","Entry complete."),IF($P25="No deposit due","No intake due based on the entered required amount.",IF($P25="Awaiting receipt","No receipt is entered, so confirm the next step.",IF($P25="Deposit pending","Deposit date is not entered, and the internal target is not exceeded.",IF($P25="Acknowledgment pending","Acknowledgment date is not entered, and the internal target is not exceeded.",IF($P25="Deposit review","Deposit date is not entered and the internal target is exceeded.",IF($P25="Acknowledgment review","Acknowledgment date is not entered and the internal target is exceeded.",IF($P25="Short amount","Check the entered shortfall.",IF($P25="Overage review","Check the entered overage.",IF($P25="Date review","Check the event date sequence.",IF($P25="Intake review","Check the received amount, date, and method.","Complete the required setup fields."))))))))))))</f>
        <v/>
      </c>
    </row>
    <row r="26" ht="32" customHeight="1">
      <c r="A26" s="13" t="n"/>
      <c r="B26" s="13" t="n"/>
      <c r="C26" s="13" t="n"/>
      <c r="D26" s="14" t="n"/>
      <c r="E26" s="13" t="n"/>
      <c r="F26" s="29" t="n"/>
      <c r="G26" s="29" t="n"/>
      <c r="H26" s="14" t="n"/>
      <c r="I26" s="14" t="n"/>
      <c r="J26" s="14" t="n"/>
      <c r="K26" s="13" t="n"/>
      <c r="L26" s="13" t="n"/>
      <c r="M26" s="31">
        <f>IF($A26="","",IF($F26="","",MAX(0,$F26-IF($G26="",0,$G26))))</f>
        <v/>
      </c>
      <c r="N26" s="9">
        <f>IF($A26="","",IF($H26="","",MAX(0,IF($I26&lt;&gt;"",$I26-$H26,'Assumptions'!$B$4-$H26))))</f>
        <v/>
      </c>
      <c r="O26" s="9">
        <f>IF($A26="","",IF($H26="","",MAX(0,IF($J26&lt;&gt;"",$J26-$H26,'Assumptions'!$B$4-$H26))))</f>
        <v/>
      </c>
      <c r="P26" s="20">
        <f>IF($A26="","",IF(OR($B26="",$C26="",$D26="",$E26="",$F26="",$L26=""),"Setup review",IF(AND($F26=0,OR($G26="",$G26=0),$H26="",$I26="",$J26=""),"No deposit due",IF(OR(AND($G26&lt;&gt;"",$H26=""),AND($G26="",$H26&lt;&gt;""),AND($G26&lt;&gt;"",$K26=""),AND($I26&lt;&gt;"",$H26=""),AND($J26&lt;&gt;"",$H26="")),"Intake review",IF(AND($G26="",$H26=""),"Awaiting receipt",IF(OR(AND($I26&lt;&gt;"",$I26&lt;$H26),AND($J26&lt;&gt;"",$J26&lt;$H26)),"Date review",IF($G26&lt;$F26-'Assumptions'!$B$7,"Short amount",IF($G26&gt;$F26+'Assumptions'!$B$7,"Overage review",IF($I26="",IF($N26&gt;'Assumptions'!$B$5,"Deposit review","Deposit pending"),IF($J26="",IF($O26&gt;'Assumptions'!$B$6,"Acknowledgment review","Acknowledgment pending"),"Complete"))))))))))</f>
        <v/>
      </c>
      <c r="Q26" s="21">
        <f>IF($A26="","",IF($P26="Complete",IF(OR($N26&gt;'Assumptions'!$B$5,$O26&gt;'Assumptions'!$B$6),"Complete, but check timing against internal targets.","Entry complete."),IF($P26="No deposit due","No intake due based on the entered required amount.",IF($P26="Awaiting receipt","No receipt is entered, so confirm the next step.",IF($P26="Deposit pending","Deposit date is not entered, and the internal target is not exceeded.",IF($P26="Acknowledgment pending","Acknowledgment date is not entered, and the internal target is not exceeded.",IF($P26="Deposit review","Deposit date is not entered and the internal target is exceeded.",IF($P26="Acknowledgment review","Acknowledgment date is not entered and the internal target is exceeded.",IF($P26="Short amount","Check the entered shortfall.",IF($P26="Overage review","Check the entered overage.",IF($P26="Date review","Check the event date sequence.",IF($P26="Intake review","Check the received amount, date, and method.","Complete the required setup fields."))))))))))))</f>
        <v/>
      </c>
    </row>
    <row r="27" ht="32" customHeight="1">
      <c r="A27" s="13" t="n"/>
      <c r="B27" s="13" t="n"/>
      <c r="C27" s="13" t="n"/>
      <c r="D27" s="14" t="n"/>
      <c r="E27" s="13" t="n"/>
      <c r="F27" s="29" t="n"/>
      <c r="G27" s="29" t="n"/>
      <c r="H27" s="14" t="n"/>
      <c r="I27" s="14" t="n"/>
      <c r="J27" s="14" t="n"/>
      <c r="K27" s="13" t="n"/>
      <c r="L27" s="13" t="n"/>
      <c r="M27" s="30">
        <f>IF($A27="","",IF($F27="","",MAX(0,$F27-IF($G27="",0,$G27))))</f>
        <v/>
      </c>
      <c r="N27" s="11">
        <f>IF($A27="","",IF($H27="","",MAX(0,IF($I27&lt;&gt;"",$I27-$H27,'Assumptions'!$B$4-$H27))))</f>
        <v/>
      </c>
      <c r="O27" s="11">
        <f>IF($A27="","",IF($H27="","",MAX(0,IF($J27&lt;&gt;"",$J27-$H27,'Assumptions'!$B$4-$H27))))</f>
        <v/>
      </c>
      <c r="P27" s="17">
        <f>IF($A27="","",IF(OR($B27="",$C27="",$D27="",$E27="",$F27="",$L27=""),"Setup review",IF(AND($F27=0,OR($G27="",$G27=0),$H27="",$I27="",$J27=""),"No deposit due",IF(OR(AND($G27&lt;&gt;"",$H27=""),AND($G27="",$H27&lt;&gt;""),AND($G27&lt;&gt;"",$K27=""),AND($I27&lt;&gt;"",$H27=""),AND($J27&lt;&gt;"",$H27="")),"Intake review",IF(AND($G27="",$H27=""),"Awaiting receipt",IF(OR(AND($I27&lt;&gt;"",$I27&lt;$H27),AND($J27&lt;&gt;"",$J27&lt;$H27)),"Date review",IF($G27&lt;$F27-'Assumptions'!$B$7,"Short amount",IF($G27&gt;$F27+'Assumptions'!$B$7,"Overage review",IF($I27="",IF($N27&gt;'Assumptions'!$B$5,"Deposit review","Deposit pending"),IF($J27="",IF($O27&gt;'Assumptions'!$B$6,"Acknowledgment review","Acknowledgment pending"),"Complete"))))))))))</f>
        <v/>
      </c>
      <c r="Q27" s="18">
        <f>IF($A27="","",IF($P27="Complete",IF(OR($N27&gt;'Assumptions'!$B$5,$O27&gt;'Assumptions'!$B$6),"Complete, but check timing against internal targets.","Entry complete."),IF($P27="No deposit due","No intake due based on the entered required amount.",IF($P27="Awaiting receipt","No receipt is entered, so confirm the next step.",IF($P27="Deposit pending","Deposit date is not entered, and the internal target is not exceeded.",IF($P27="Acknowledgment pending","Acknowledgment date is not entered, and the internal target is not exceeded.",IF($P27="Deposit review","Deposit date is not entered and the internal target is exceeded.",IF($P27="Acknowledgment review","Acknowledgment date is not entered and the internal target is exceeded.",IF($P27="Short amount","Check the entered shortfall.",IF($P27="Overage review","Check the entered overage.",IF($P27="Date review","Check the event date sequence.",IF($P27="Intake review","Check the received amount, date, and method.","Complete the required setup fields."))))))))))))</f>
        <v/>
      </c>
    </row>
    <row r="28" ht="32" customHeight="1">
      <c r="A28" s="13" t="n"/>
      <c r="B28" s="13" t="n"/>
      <c r="C28" s="13" t="n"/>
      <c r="D28" s="14" t="n"/>
      <c r="E28" s="13" t="n"/>
      <c r="F28" s="29" t="n"/>
      <c r="G28" s="29" t="n"/>
      <c r="H28" s="14" t="n"/>
      <c r="I28" s="14" t="n"/>
      <c r="J28" s="14" t="n"/>
      <c r="K28" s="13" t="n"/>
      <c r="L28" s="13" t="n"/>
      <c r="M28" s="31">
        <f>IF($A28="","",IF($F28="","",MAX(0,$F28-IF($G28="",0,$G28))))</f>
        <v/>
      </c>
      <c r="N28" s="9">
        <f>IF($A28="","",IF($H28="","",MAX(0,IF($I28&lt;&gt;"",$I28-$H28,'Assumptions'!$B$4-$H28))))</f>
        <v/>
      </c>
      <c r="O28" s="9">
        <f>IF($A28="","",IF($H28="","",MAX(0,IF($J28&lt;&gt;"",$J28-$H28,'Assumptions'!$B$4-$H28))))</f>
        <v/>
      </c>
      <c r="P28" s="20">
        <f>IF($A28="","",IF(OR($B28="",$C28="",$D28="",$E28="",$F28="",$L28=""),"Setup review",IF(AND($F28=0,OR($G28="",$G28=0),$H28="",$I28="",$J28=""),"No deposit due",IF(OR(AND($G28&lt;&gt;"",$H28=""),AND($G28="",$H28&lt;&gt;""),AND($G28&lt;&gt;"",$K28=""),AND($I28&lt;&gt;"",$H28=""),AND($J28&lt;&gt;"",$H28="")),"Intake review",IF(AND($G28="",$H28=""),"Awaiting receipt",IF(OR(AND($I28&lt;&gt;"",$I28&lt;$H28),AND($J28&lt;&gt;"",$J28&lt;$H28)),"Date review",IF($G28&lt;$F28-'Assumptions'!$B$7,"Short amount",IF($G28&gt;$F28+'Assumptions'!$B$7,"Overage review",IF($I28="",IF($N28&gt;'Assumptions'!$B$5,"Deposit review","Deposit pending"),IF($J28="",IF($O28&gt;'Assumptions'!$B$6,"Acknowledgment review","Acknowledgment pending"),"Complete"))))))))))</f>
        <v/>
      </c>
      <c r="Q28" s="21">
        <f>IF($A28="","",IF($P28="Complete",IF(OR($N28&gt;'Assumptions'!$B$5,$O28&gt;'Assumptions'!$B$6),"Complete, but check timing against internal targets.","Entry complete."),IF($P28="No deposit due","No intake due based on the entered required amount.",IF($P28="Awaiting receipt","No receipt is entered, so confirm the next step.",IF($P28="Deposit pending","Deposit date is not entered, and the internal target is not exceeded.",IF($P28="Acknowledgment pending","Acknowledgment date is not entered, and the internal target is not exceeded.",IF($P28="Deposit review","Deposit date is not entered and the internal target is exceeded.",IF($P28="Acknowledgment review","Acknowledgment date is not entered and the internal target is exceeded.",IF($P28="Short amount","Check the entered shortfall.",IF($P28="Overage review","Check the entered overage.",IF($P28="Date review","Check the event date sequence.",IF($P28="Intake review","Check the received amount, date, and method.","Complete the required setup fields."))))))))))))</f>
        <v/>
      </c>
    </row>
    <row r="29" ht="32" customHeight="1">
      <c r="A29" s="13" t="n"/>
      <c r="B29" s="13" t="n"/>
      <c r="C29" s="13" t="n"/>
      <c r="D29" s="14" t="n"/>
      <c r="E29" s="13" t="n"/>
      <c r="F29" s="29" t="n"/>
      <c r="G29" s="29" t="n"/>
      <c r="H29" s="14" t="n"/>
      <c r="I29" s="14" t="n"/>
      <c r="J29" s="14" t="n"/>
      <c r="K29" s="13" t="n"/>
      <c r="L29" s="13" t="n"/>
      <c r="M29" s="30">
        <f>IF($A29="","",IF($F29="","",MAX(0,$F29-IF($G29="",0,$G29))))</f>
        <v/>
      </c>
      <c r="N29" s="11">
        <f>IF($A29="","",IF($H29="","",MAX(0,IF($I29&lt;&gt;"",$I29-$H29,'Assumptions'!$B$4-$H29))))</f>
        <v/>
      </c>
      <c r="O29" s="11">
        <f>IF($A29="","",IF($H29="","",MAX(0,IF($J29&lt;&gt;"",$J29-$H29,'Assumptions'!$B$4-$H29))))</f>
        <v/>
      </c>
      <c r="P29" s="17">
        <f>IF($A29="","",IF(OR($B29="",$C29="",$D29="",$E29="",$F29="",$L29=""),"Setup review",IF(AND($F29=0,OR($G29="",$G29=0),$H29="",$I29="",$J29=""),"No deposit due",IF(OR(AND($G29&lt;&gt;"",$H29=""),AND($G29="",$H29&lt;&gt;""),AND($G29&lt;&gt;"",$K29=""),AND($I29&lt;&gt;"",$H29=""),AND($J29&lt;&gt;"",$H29="")),"Intake review",IF(AND($G29="",$H29=""),"Awaiting receipt",IF(OR(AND($I29&lt;&gt;"",$I29&lt;$H29),AND($J29&lt;&gt;"",$J29&lt;$H29)),"Date review",IF($G29&lt;$F29-'Assumptions'!$B$7,"Short amount",IF($G29&gt;$F29+'Assumptions'!$B$7,"Overage review",IF($I29="",IF($N29&gt;'Assumptions'!$B$5,"Deposit review","Deposit pending"),IF($J29="",IF($O29&gt;'Assumptions'!$B$6,"Acknowledgment review","Acknowledgment pending"),"Complete"))))))))))</f>
        <v/>
      </c>
      <c r="Q29" s="18">
        <f>IF($A29="","",IF($P29="Complete",IF(OR($N29&gt;'Assumptions'!$B$5,$O29&gt;'Assumptions'!$B$6),"Complete, but check timing against internal targets.","Entry complete."),IF($P29="No deposit due","No intake due based on the entered required amount.",IF($P29="Awaiting receipt","No receipt is entered, so confirm the next step.",IF($P29="Deposit pending","Deposit date is not entered, and the internal target is not exceeded.",IF($P29="Acknowledgment pending","Acknowledgment date is not entered, and the internal target is not exceeded.",IF($P29="Deposit review","Deposit date is not entered and the internal target is exceeded.",IF($P29="Acknowledgment review","Acknowledgment date is not entered and the internal target is exceeded.",IF($P29="Short amount","Check the entered shortfall.",IF($P29="Overage review","Check the entered overage.",IF($P29="Date review","Check the event date sequence.",IF($P29="Intake review","Check the received amount, date, and method.","Complete the required setup fields."))))))))))))</f>
        <v/>
      </c>
    </row>
    <row r="30" ht="32" customHeight="1">
      <c r="A30" s="13" t="n"/>
      <c r="B30" s="13" t="n"/>
      <c r="C30" s="13" t="n"/>
      <c r="D30" s="14" t="n"/>
      <c r="E30" s="13" t="n"/>
      <c r="F30" s="29" t="n"/>
      <c r="G30" s="29" t="n"/>
      <c r="H30" s="14" t="n"/>
      <c r="I30" s="14" t="n"/>
      <c r="J30" s="14" t="n"/>
      <c r="K30" s="13" t="n"/>
      <c r="L30" s="13" t="n"/>
      <c r="M30" s="31">
        <f>IF($A30="","",IF($F30="","",MAX(0,$F30-IF($G30="",0,$G30))))</f>
        <v/>
      </c>
      <c r="N30" s="9">
        <f>IF($A30="","",IF($H30="","",MAX(0,IF($I30&lt;&gt;"",$I30-$H30,'Assumptions'!$B$4-$H30))))</f>
        <v/>
      </c>
      <c r="O30" s="9">
        <f>IF($A30="","",IF($H30="","",MAX(0,IF($J30&lt;&gt;"",$J30-$H30,'Assumptions'!$B$4-$H30))))</f>
        <v/>
      </c>
      <c r="P30" s="20">
        <f>IF($A30="","",IF(OR($B30="",$C30="",$D30="",$E30="",$F30="",$L30=""),"Setup review",IF(AND($F30=0,OR($G30="",$G30=0),$H30="",$I30="",$J30=""),"No deposit due",IF(OR(AND($G30&lt;&gt;"",$H30=""),AND($G30="",$H30&lt;&gt;""),AND($G30&lt;&gt;"",$K30=""),AND($I30&lt;&gt;"",$H30=""),AND($J30&lt;&gt;"",$H30="")),"Intake review",IF(AND($G30="",$H30=""),"Awaiting receipt",IF(OR(AND($I30&lt;&gt;"",$I30&lt;$H30),AND($J30&lt;&gt;"",$J30&lt;$H30)),"Date review",IF($G30&lt;$F30-'Assumptions'!$B$7,"Short amount",IF($G30&gt;$F30+'Assumptions'!$B$7,"Overage review",IF($I30="",IF($N30&gt;'Assumptions'!$B$5,"Deposit review","Deposit pending"),IF($J30="",IF($O30&gt;'Assumptions'!$B$6,"Acknowledgment review","Acknowledgment pending"),"Complete"))))))))))</f>
        <v/>
      </c>
      <c r="Q30" s="21">
        <f>IF($A30="","",IF($P30="Complete",IF(OR($N30&gt;'Assumptions'!$B$5,$O30&gt;'Assumptions'!$B$6),"Complete, but check timing against internal targets.","Entry complete."),IF($P30="No deposit due","No intake due based on the entered required amount.",IF($P30="Awaiting receipt","No receipt is entered, so confirm the next step.",IF($P30="Deposit pending","Deposit date is not entered, and the internal target is not exceeded.",IF($P30="Acknowledgment pending","Acknowledgment date is not entered, and the internal target is not exceeded.",IF($P30="Deposit review","Deposit date is not entered and the internal target is exceeded.",IF($P30="Acknowledgment review","Acknowledgment date is not entered and the internal target is exceeded.",IF($P30="Short amount","Check the entered shortfall.",IF($P30="Overage review","Check the entered overage.",IF($P30="Date review","Check the event date sequence.",IF($P30="Intake review","Check the received amount, date, and method.","Complete the required setup fields."))))))))))))</f>
        <v/>
      </c>
    </row>
    <row r="31" ht="32" customHeight="1">
      <c r="A31" s="13" t="n"/>
      <c r="B31" s="13" t="n"/>
      <c r="C31" s="13" t="n"/>
      <c r="D31" s="14" t="n"/>
      <c r="E31" s="13" t="n"/>
      <c r="F31" s="29" t="n"/>
      <c r="G31" s="29" t="n"/>
      <c r="H31" s="14" t="n"/>
      <c r="I31" s="14" t="n"/>
      <c r="J31" s="14" t="n"/>
      <c r="K31" s="13" t="n"/>
      <c r="L31" s="13" t="n"/>
      <c r="M31" s="30">
        <f>IF($A31="","",IF($F31="","",MAX(0,$F31-IF($G31="",0,$G31))))</f>
        <v/>
      </c>
      <c r="N31" s="11">
        <f>IF($A31="","",IF($H31="","",MAX(0,IF($I31&lt;&gt;"",$I31-$H31,'Assumptions'!$B$4-$H31))))</f>
        <v/>
      </c>
      <c r="O31" s="11">
        <f>IF($A31="","",IF($H31="","",MAX(0,IF($J31&lt;&gt;"",$J31-$H31,'Assumptions'!$B$4-$H31))))</f>
        <v/>
      </c>
      <c r="P31" s="17">
        <f>IF($A31="","",IF(OR($B31="",$C31="",$D31="",$E31="",$F31="",$L31=""),"Setup review",IF(AND($F31=0,OR($G31="",$G31=0),$H31="",$I31="",$J31=""),"No deposit due",IF(OR(AND($G31&lt;&gt;"",$H31=""),AND($G31="",$H31&lt;&gt;""),AND($G31&lt;&gt;"",$K31=""),AND($I31&lt;&gt;"",$H31=""),AND($J31&lt;&gt;"",$H31="")),"Intake review",IF(AND($G31="",$H31=""),"Awaiting receipt",IF(OR(AND($I31&lt;&gt;"",$I31&lt;$H31),AND($J31&lt;&gt;"",$J31&lt;$H31)),"Date review",IF($G31&lt;$F31-'Assumptions'!$B$7,"Short amount",IF($G31&gt;$F31+'Assumptions'!$B$7,"Overage review",IF($I31="",IF($N31&gt;'Assumptions'!$B$5,"Deposit review","Deposit pending"),IF($J31="",IF($O31&gt;'Assumptions'!$B$6,"Acknowledgment review","Acknowledgment pending"),"Complete"))))))))))</f>
        <v/>
      </c>
      <c r="Q31" s="18">
        <f>IF($A31="","",IF($P31="Complete",IF(OR($N31&gt;'Assumptions'!$B$5,$O31&gt;'Assumptions'!$B$6),"Complete, but check timing against internal targets.","Entry complete."),IF($P31="No deposit due","No intake due based on the entered required amount.",IF($P31="Awaiting receipt","No receipt is entered, so confirm the next step.",IF($P31="Deposit pending","Deposit date is not entered, and the internal target is not exceeded.",IF($P31="Acknowledgment pending","Acknowledgment date is not entered, and the internal target is not exceeded.",IF($P31="Deposit review","Deposit date is not entered and the internal target is exceeded.",IF($P31="Acknowledgment review","Acknowledgment date is not entered and the internal target is exceeded.",IF($P31="Short amount","Check the entered shortfall.",IF($P31="Overage review","Check the entered overage.",IF($P31="Date review","Check the event date sequence.",IF($P31="Intake review","Check the received amount, date, and method.","Complete the required setup fields."))))))))))))</f>
        <v/>
      </c>
    </row>
    <row r="32" ht="32" customHeight="1">
      <c r="A32" s="13" t="n"/>
      <c r="B32" s="13" t="n"/>
      <c r="C32" s="13" t="n"/>
      <c r="D32" s="14" t="n"/>
      <c r="E32" s="13" t="n"/>
      <c r="F32" s="29" t="n"/>
      <c r="G32" s="29" t="n"/>
      <c r="H32" s="14" t="n"/>
      <c r="I32" s="14" t="n"/>
      <c r="J32" s="14" t="n"/>
      <c r="K32" s="13" t="n"/>
      <c r="L32" s="13" t="n"/>
      <c r="M32" s="31">
        <f>IF($A32="","",IF($F32="","",MAX(0,$F32-IF($G32="",0,$G32))))</f>
        <v/>
      </c>
      <c r="N32" s="9">
        <f>IF($A32="","",IF($H32="","",MAX(0,IF($I32&lt;&gt;"",$I32-$H32,'Assumptions'!$B$4-$H32))))</f>
        <v/>
      </c>
      <c r="O32" s="9">
        <f>IF($A32="","",IF($H32="","",MAX(0,IF($J32&lt;&gt;"",$J32-$H32,'Assumptions'!$B$4-$H32))))</f>
        <v/>
      </c>
      <c r="P32" s="20">
        <f>IF($A32="","",IF(OR($B32="",$C32="",$D32="",$E32="",$F32="",$L32=""),"Setup review",IF(AND($F32=0,OR($G32="",$G32=0),$H32="",$I32="",$J32=""),"No deposit due",IF(OR(AND($G32&lt;&gt;"",$H32=""),AND($G32="",$H32&lt;&gt;""),AND($G32&lt;&gt;"",$K32=""),AND($I32&lt;&gt;"",$H32=""),AND($J32&lt;&gt;"",$H32="")),"Intake review",IF(AND($G32="",$H32=""),"Awaiting receipt",IF(OR(AND($I32&lt;&gt;"",$I32&lt;$H32),AND($J32&lt;&gt;"",$J32&lt;$H32)),"Date review",IF($G32&lt;$F32-'Assumptions'!$B$7,"Short amount",IF($G32&gt;$F32+'Assumptions'!$B$7,"Overage review",IF($I32="",IF($N32&gt;'Assumptions'!$B$5,"Deposit review","Deposit pending"),IF($J32="",IF($O32&gt;'Assumptions'!$B$6,"Acknowledgment review","Acknowledgment pending"),"Complete"))))))))))</f>
        <v/>
      </c>
      <c r="Q32" s="21">
        <f>IF($A32="","",IF($P32="Complete",IF(OR($N32&gt;'Assumptions'!$B$5,$O32&gt;'Assumptions'!$B$6),"Complete, but check timing against internal targets.","Entry complete."),IF($P32="No deposit due","No intake due based on the entered required amount.",IF($P32="Awaiting receipt","No receipt is entered, so confirm the next step.",IF($P32="Deposit pending","Deposit date is not entered, and the internal target is not exceeded.",IF($P32="Acknowledgment pending","Acknowledgment date is not entered, and the internal target is not exceeded.",IF($P32="Deposit review","Deposit date is not entered and the internal target is exceeded.",IF($P32="Acknowledgment review","Acknowledgment date is not entered and the internal target is exceeded.",IF($P32="Short amount","Check the entered shortfall.",IF($P32="Overage review","Check the entered overage.",IF($P32="Date review","Check the event date sequence.",IF($P32="Intake review","Check the received amount, date, and method.","Complete the required setup fields."))))))))))))</f>
        <v/>
      </c>
    </row>
    <row r="33" ht="32" customHeight="1">
      <c r="A33" s="13" t="n"/>
      <c r="B33" s="13" t="n"/>
      <c r="C33" s="13" t="n"/>
      <c r="D33" s="14" t="n"/>
      <c r="E33" s="13" t="n"/>
      <c r="F33" s="29" t="n"/>
      <c r="G33" s="29" t="n"/>
      <c r="H33" s="14" t="n"/>
      <c r="I33" s="14" t="n"/>
      <c r="J33" s="14" t="n"/>
      <c r="K33" s="13" t="n"/>
      <c r="L33" s="13" t="n"/>
      <c r="M33" s="30">
        <f>IF($A33="","",IF($F33="","",MAX(0,$F33-IF($G33="",0,$G33))))</f>
        <v/>
      </c>
      <c r="N33" s="11">
        <f>IF($A33="","",IF($H33="","",MAX(0,IF($I33&lt;&gt;"",$I33-$H33,'Assumptions'!$B$4-$H33))))</f>
        <v/>
      </c>
      <c r="O33" s="11">
        <f>IF($A33="","",IF($H33="","",MAX(0,IF($J33&lt;&gt;"",$J33-$H33,'Assumptions'!$B$4-$H33))))</f>
        <v/>
      </c>
      <c r="P33" s="17">
        <f>IF($A33="","",IF(OR($B33="",$C33="",$D33="",$E33="",$F33="",$L33=""),"Setup review",IF(AND($F33=0,OR($G33="",$G33=0),$H33="",$I33="",$J33=""),"No deposit due",IF(OR(AND($G33&lt;&gt;"",$H33=""),AND($G33="",$H33&lt;&gt;""),AND($G33&lt;&gt;"",$K33=""),AND($I33&lt;&gt;"",$H33=""),AND($J33&lt;&gt;"",$H33="")),"Intake review",IF(AND($G33="",$H33=""),"Awaiting receipt",IF(OR(AND($I33&lt;&gt;"",$I33&lt;$H33),AND($J33&lt;&gt;"",$J33&lt;$H33)),"Date review",IF($G33&lt;$F33-'Assumptions'!$B$7,"Short amount",IF($G33&gt;$F33+'Assumptions'!$B$7,"Overage review",IF($I33="",IF($N33&gt;'Assumptions'!$B$5,"Deposit review","Deposit pending"),IF($J33="",IF($O33&gt;'Assumptions'!$B$6,"Acknowledgment review","Acknowledgment pending"),"Complete"))))))))))</f>
        <v/>
      </c>
      <c r="Q33" s="18">
        <f>IF($A33="","",IF($P33="Complete",IF(OR($N33&gt;'Assumptions'!$B$5,$O33&gt;'Assumptions'!$B$6),"Complete, but check timing against internal targets.","Entry complete."),IF($P33="No deposit due","No intake due based on the entered required amount.",IF($P33="Awaiting receipt","No receipt is entered, so confirm the next step.",IF($P33="Deposit pending","Deposit date is not entered, and the internal target is not exceeded.",IF($P33="Acknowledgment pending","Acknowledgment date is not entered, and the internal target is not exceeded.",IF($P33="Deposit review","Deposit date is not entered and the internal target is exceeded.",IF($P33="Acknowledgment review","Acknowledgment date is not entered and the internal target is exceeded.",IF($P33="Short amount","Check the entered shortfall.",IF($P33="Overage review","Check the entered overage.",IF($P33="Date review","Check the event date sequence.",IF($P33="Intake review","Check the received amount, date, and method.","Complete the required setup fields."))))))))))))</f>
        <v/>
      </c>
    </row>
    <row r="34" ht="32" customHeight="1">
      <c r="A34" s="13" t="n"/>
      <c r="B34" s="13" t="n"/>
      <c r="C34" s="13" t="n"/>
      <c r="D34" s="14" t="n"/>
      <c r="E34" s="13" t="n"/>
      <c r="F34" s="29" t="n"/>
      <c r="G34" s="29" t="n"/>
      <c r="H34" s="14" t="n"/>
      <c r="I34" s="14" t="n"/>
      <c r="J34" s="14" t="n"/>
      <c r="K34" s="13" t="n"/>
      <c r="L34" s="13" t="n"/>
      <c r="M34" s="31">
        <f>IF($A34="","",IF($F34="","",MAX(0,$F34-IF($G34="",0,$G34))))</f>
        <v/>
      </c>
      <c r="N34" s="9">
        <f>IF($A34="","",IF($H34="","",MAX(0,IF($I34&lt;&gt;"",$I34-$H34,'Assumptions'!$B$4-$H34))))</f>
        <v/>
      </c>
      <c r="O34" s="9">
        <f>IF($A34="","",IF($H34="","",MAX(0,IF($J34&lt;&gt;"",$J34-$H34,'Assumptions'!$B$4-$H34))))</f>
        <v/>
      </c>
      <c r="P34" s="20">
        <f>IF($A34="","",IF(OR($B34="",$C34="",$D34="",$E34="",$F34="",$L34=""),"Setup review",IF(AND($F34=0,OR($G34="",$G34=0),$H34="",$I34="",$J34=""),"No deposit due",IF(OR(AND($G34&lt;&gt;"",$H34=""),AND($G34="",$H34&lt;&gt;""),AND($G34&lt;&gt;"",$K34=""),AND($I34&lt;&gt;"",$H34=""),AND($J34&lt;&gt;"",$H34="")),"Intake review",IF(AND($G34="",$H34=""),"Awaiting receipt",IF(OR(AND($I34&lt;&gt;"",$I34&lt;$H34),AND($J34&lt;&gt;"",$J34&lt;$H34)),"Date review",IF($G34&lt;$F34-'Assumptions'!$B$7,"Short amount",IF($G34&gt;$F34+'Assumptions'!$B$7,"Overage review",IF($I34="",IF($N34&gt;'Assumptions'!$B$5,"Deposit review","Deposit pending"),IF($J34="",IF($O34&gt;'Assumptions'!$B$6,"Acknowledgment review","Acknowledgment pending"),"Complete"))))))))))</f>
        <v/>
      </c>
      <c r="Q34" s="21">
        <f>IF($A34="","",IF($P34="Complete",IF(OR($N34&gt;'Assumptions'!$B$5,$O34&gt;'Assumptions'!$B$6),"Complete, but check timing against internal targets.","Entry complete."),IF($P34="No deposit due","No intake due based on the entered required amount.",IF($P34="Awaiting receipt","No receipt is entered, so confirm the next step.",IF($P34="Deposit pending","Deposit date is not entered, and the internal target is not exceeded.",IF($P34="Acknowledgment pending","Acknowledgment date is not entered, and the internal target is not exceeded.",IF($P34="Deposit review","Deposit date is not entered and the internal target is exceeded.",IF($P34="Acknowledgment review","Acknowledgment date is not entered and the internal target is exceeded.",IF($P34="Short amount","Check the entered shortfall.",IF($P34="Overage review","Check the entered overage.",IF($P34="Date review","Check the event date sequence.",IF($P34="Intake review","Check the received amount, date, and method.","Complete the required setup fields."))))))))))))</f>
        <v/>
      </c>
    </row>
    <row r="35" ht="32" customHeight="1">
      <c r="A35" s="13" t="n"/>
      <c r="B35" s="13" t="n"/>
      <c r="C35" s="13" t="n"/>
      <c r="D35" s="14" t="n"/>
      <c r="E35" s="13" t="n"/>
      <c r="F35" s="29" t="n"/>
      <c r="G35" s="29" t="n"/>
      <c r="H35" s="14" t="n"/>
      <c r="I35" s="14" t="n"/>
      <c r="J35" s="14" t="n"/>
      <c r="K35" s="13" t="n"/>
      <c r="L35" s="13" t="n"/>
      <c r="M35" s="30">
        <f>IF($A35="","",IF($F35="","",MAX(0,$F35-IF($G35="",0,$G35))))</f>
        <v/>
      </c>
      <c r="N35" s="11">
        <f>IF($A35="","",IF($H35="","",MAX(0,IF($I35&lt;&gt;"",$I35-$H35,'Assumptions'!$B$4-$H35))))</f>
        <v/>
      </c>
      <c r="O35" s="11">
        <f>IF($A35="","",IF($H35="","",MAX(0,IF($J35&lt;&gt;"",$J35-$H35,'Assumptions'!$B$4-$H35))))</f>
        <v/>
      </c>
      <c r="P35" s="17">
        <f>IF($A35="","",IF(OR($B35="",$C35="",$D35="",$E35="",$F35="",$L35=""),"Setup review",IF(AND($F35=0,OR($G35="",$G35=0),$H35="",$I35="",$J35=""),"No deposit due",IF(OR(AND($G35&lt;&gt;"",$H35=""),AND($G35="",$H35&lt;&gt;""),AND($G35&lt;&gt;"",$K35=""),AND($I35&lt;&gt;"",$H35=""),AND($J35&lt;&gt;"",$H35="")),"Intake review",IF(AND($G35="",$H35=""),"Awaiting receipt",IF(OR(AND($I35&lt;&gt;"",$I35&lt;$H35),AND($J35&lt;&gt;"",$J35&lt;$H35)),"Date review",IF($G35&lt;$F35-'Assumptions'!$B$7,"Short amount",IF($G35&gt;$F35+'Assumptions'!$B$7,"Overage review",IF($I35="",IF($N35&gt;'Assumptions'!$B$5,"Deposit review","Deposit pending"),IF($J35="",IF($O35&gt;'Assumptions'!$B$6,"Acknowledgment review","Acknowledgment pending"),"Complete"))))))))))</f>
        <v/>
      </c>
      <c r="Q35" s="18">
        <f>IF($A35="","",IF($P35="Complete",IF(OR($N35&gt;'Assumptions'!$B$5,$O35&gt;'Assumptions'!$B$6),"Complete, but check timing against internal targets.","Entry complete."),IF($P35="No deposit due","No intake due based on the entered required amount.",IF($P35="Awaiting receipt","No receipt is entered, so confirm the next step.",IF($P35="Deposit pending","Deposit date is not entered, and the internal target is not exceeded.",IF($P35="Acknowledgment pending","Acknowledgment date is not entered, and the internal target is not exceeded.",IF($P35="Deposit review","Deposit date is not entered and the internal target is exceeded.",IF($P35="Acknowledgment review","Acknowledgment date is not entered and the internal target is exceeded.",IF($P35="Short amount","Check the entered shortfall.",IF($P35="Overage review","Check the entered overage.",IF($P35="Date review","Check the event date sequence.",IF($P35="Intake review","Check the received amount, date, and method.","Complete the required setup fields."))))))))))))</f>
        <v/>
      </c>
    </row>
    <row r="36" ht="32" customHeight="1">
      <c r="A36" s="13" t="n"/>
      <c r="B36" s="13" t="n"/>
      <c r="C36" s="13" t="n"/>
      <c r="D36" s="14" t="n"/>
      <c r="E36" s="13" t="n"/>
      <c r="F36" s="29" t="n"/>
      <c r="G36" s="29" t="n"/>
      <c r="H36" s="14" t="n"/>
      <c r="I36" s="14" t="n"/>
      <c r="J36" s="14" t="n"/>
      <c r="K36" s="13" t="n"/>
      <c r="L36" s="13" t="n"/>
      <c r="M36" s="31">
        <f>IF($A36="","",IF($F36="","",MAX(0,$F36-IF($G36="",0,$G36))))</f>
        <v/>
      </c>
      <c r="N36" s="9">
        <f>IF($A36="","",IF($H36="","",MAX(0,IF($I36&lt;&gt;"",$I36-$H36,'Assumptions'!$B$4-$H36))))</f>
        <v/>
      </c>
      <c r="O36" s="9">
        <f>IF($A36="","",IF($H36="","",MAX(0,IF($J36&lt;&gt;"",$J36-$H36,'Assumptions'!$B$4-$H36))))</f>
        <v/>
      </c>
      <c r="P36" s="20">
        <f>IF($A36="","",IF(OR($B36="",$C36="",$D36="",$E36="",$F36="",$L36=""),"Setup review",IF(AND($F36=0,OR($G36="",$G36=0),$H36="",$I36="",$J36=""),"No deposit due",IF(OR(AND($G36&lt;&gt;"",$H36=""),AND($G36="",$H36&lt;&gt;""),AND($G36&lt;&gt;"",$K36=""),AND($I36&lt;&gt;"",$H36=""),AND($J36&lt;&gt;"",$H36="")),"Intake review",IF(AND($G36="",$H36=""),"Awaiting receipt",IF(OR(AND($I36&lt;&gt;"",$I36&lt;$H36),AND($J36&lt;&gt;"",$J36&lt;$H36)),"Date review",IF($G36&lt;$F36-'Assumptions'!$B$7,"Short amount",IF($G36&gt;$F36+'Assumptions'!$B$7,"Overage review",IF($I36="",IF($N36&gt;'Assumptions'!$B$5,"Deposit review","Deposit pending"),IF($J36="",IF($O36&gt;'Assumptions'!$B$6,"Acknowledgment review","Acknowledgment pending"),"Complete"))))))))))</f>
        <v/>
      </c>
      <c r="Q36" s="21">
        <f>IF($A36="","",IF($P36="Complete",IF(OR($N36&gt;'Assumptions'!$B$5,$O36&gt;'Assumptions'!$B$6),"Complete, but check timing against internal targets.","Entry complete."),IF($P36="No deposit due","No intake due based on the entered required amount.",IF($P36="Awaiting receipt","No receipt is entered, so confirm the next step.",IF($P36="Deposit pending","Deposit date is not entered, and the internal target is not exceeded.",IF($P36="Acknowledgment pending","Acknowledgment date is not entered, and the internal target is not exceeded.",IF($P36="Deposit review","Deposit date is not entered and the internal target is exceeded.",IF($P36="Acknowledgment review","Acknowledgment date is not entered and the internal target is exceeded.",IF($P36="Short amount","Check the entered shortfall.",IF($P36="Overage review","Check the entered overage.",IF($P36="Date review","Check the event date sequence.",IF($P36="Intake review","Check the received amount, date, and method.","Complete the required setup fields."))))))))))))</f>
        <v/>
      </c>
    </row>
    <row r="37" ht="32" customHeight="1">
      <c r="A37" s="13" t="n"/>
      <c r="B37" s="13" t="n"/>
      <c r="C37" s="13" t="n"/>
      <c r="D37" s="14" t="n"/>
      <c r="E37" s="13" t="n"/>
      <c r="F37" s="29" t="n"/>
      <c r="G37" s="29" t="n"/>
      <c r="H37" s="14" t="n"/>
      <c r="I37" s="14" t="n"/>
      <c r="J37" s="14" t="n"/>
      <c r="K37" s="13" t="n"/>
      <c r="L37" s="13" t="n"/>
      <c r="M37" s="30">
        <f>IF($A37="","",IF($F37="","",MAX(0,$F37-IF($G37="",0,$G37))))</f>
        <v/>
      </c>
      <c r="N37" s="11">
        <f>IF($A37="","",IF($H37="","",MAX(0,IF($I37&lt;&gt;"",$I37-$H37,'Assumptions'!$B$4-$H37))))</f>
        <v/>
      </c>
      <c r="O37" s="11">
        <f>IF($A37="","",IF($H37="","",MAX(0,IF($J37&lt;&gt;"",$J37-$H37,'Assumptions'!$B$4-$H37))))</f>
        <v/>
      </c>
      <c r="P37" s="17">
        <f>IF($A37="","",IF(OR($B37="",$C37="",$D37="",$E37="",$F37="",$L37=""),"Setup review",IF(AND($F37=0,OR($G37="",$G37=0),$H37="",$I37="",$J37=""),"No deposit due",IF(OR(AND($G37&lt;&gt;"",$H37=""),AND($G37="",$H37&lt;&gt;""),AND($G37&lt;&gt;"",$K37=""),AND($I37&lt;&gt;"",$H37=""),AND($J37&lt;&gt;"",$H37="")),"Intake review",IF(AND($G37="",$H37=""),"Awaiting receipt",IF(OR(AND($I37&lt;&gt;"",$I37&lt;$H37),AND($J37&lt;&gt;"",$J37&lt;$H37)),"Date review",IF($G37&lt;$F37-'Assumptions'!$B$7,"Short amount",IF($G37&gt;$F37+'Assumptions'!$B$7,"Overage review",IF($I37="",IF($N37&gt;'Assumptions'!$B$5,"Deposit review","Deposit pending"),IF($J37="",IF($O37&gt;'Assumptions'!$B$6,"Acknowledgment review","Acknowledgment pending"),"Complete"))))))))))</f>
        <v/>
      </c>
      <c r="Q37" s="18">
        <f>IF($A37="","",IF($P37="Complete",IF(OR($N37&gt;'Assumptions'!$B$5,$O37&gt;'Assumptions'!$B$6),"Complete, but check timing against internal targets.","Entry complete."),IF($P37="No deposit due","No intake due based on the entered required amount.",IF($P37="Awaiting receipt","No receipt is entered, so confirm the next step.",IF($P37="Deposit pending","Deposit date is not entered, and the internal target is not exceeded.",IF($P37="Acknowledgment pending","Acknowledgment date is not entered, and the internal target is not exceeded.",IF($P37="Deposit review","Deposit date is not entered and the internal target is exceeded.",IF($P37="Acknowledgment review","Acknowledgment date is not entered and the internal target is exceeded.",IF($P37="Short amount","Check the entered shortfall.",IF($P37="Overage review","Check the entered overage.",IF($P37="Date review","Check the event date sequence.",IF($P37="Intake review","Check the received amount, date, and method.","Complete the required setup fields."))))))))))))</f>
        <v/>
      </c>
    </row>
    <row r="38" ht="32" customHeight="1">
      <c r="A38" s="13" t="n"/>
      <c r="B38" s="13" t="n"/>
      <c r="C38" s="13" t="n"/>
      <c r="D38" s="14" t="n"/>
      <c r="E38" s="13" t="n"/>
      <c r="F38" s="29" t="n"/>
      <c r="G38" s="29" t="n"/>
      <c r="H38" s="14" t="n"/>
      <c r="I38" s="14" t="n"/>
      <c r="J38" s="14" t="n"/>
      <c r="K38" s="13" t="n"/>
      <c r="L38" s="13" t="n"/>
      <c r="M38" s="31">
        <f>IF($A38="","",IF($F38="","",MAX(0,$F38-IF($G38="",0,$G38))))</f>
        <v/>
      </c>
      <c r="N38" s="9">
        <f>IF($A38="","",IF($H38="","",MAX(0,IF($I38&lt;&gt;"",$I38-$H38,'Assumptions'!$B$4-$H38))))</f>
        <v/>
      </c>
      <c r="O38" s="9">
        <f>IF($A38="","",IF($H38="","",MAX(0,IF($J38&lt;&gt;"",$J38-$H38,'Assumptions'!$B$4-$H38))))</f>
        <v/>
      </c>
      <c r="P38" s="20">
        <f>IF($A38="","",IF(OR($B38="",$C38="",$D38="",$E38="",$F38="",$L38=""),"Setup review",IF(AND($F38=0,OR($G38="",$G38=0),$H38="",$I38="",$J38=""),"No deposit due",IF(OR(AND($G38&lt;&gt;"",$H38=""),AND($G38="",$H38&lt;&gt;""),AND($G38&lt;&gt;"",$K38=""),AND($I38&lt;&gt;"",$H38=""),AND($J38&lt;&gt;"",$H38="")),"Intake review",IF(AND($G38="",$H38=""),"Awaiting receipt",IF(OR(AND($I38&lt;&gt;"",$I38&lt;$H38),AND($J38&lt;&gt;"",$J38&lt;$H38)),"Date review",IF($G38&lt;$F38-'Assumptions'!$B$7,"Short amount",IF($G38&gt;$F38+'Assumptions'!$B$7,"Overage review",IF($I38="",IF($N38&gt;'Assumptions'!$B$5,"Deposit review","Deposit pending"),IF($J38="",IF($O38&gt;'Assumptions'!$B$6,"Acknowledgment review","Acknowledgment pending"),"Complete"))))))))))</f>
        <v/>
      </c>
      <c r="Q38" s="21">
        <f>IF($A38="","",IF($P38="Complete",IF(OR($N38&gt;'Assumptions'!$B$5,$O38&gt;'Assumptions'!$B$6),"Complete, but check timing against internal targets.","Entry complete."),IF($P38="No deposit due","No intake due based on the entered required amount.",IF($P38="Awaiting receipt","No receipt is entered, so confirm the next step.",IF($P38="Deposit pending","Deposit date is not entered, and the internal target is not exceeded.",IF($P38="Acknowledgment pending","Acknowledgment date is not entered, and the internal target is not exceeded.",IF($P38="Deposit review","Deposit date is not entered and the internal target is exceeded.",IF($P38="Acknowledgment review","Acknowledgment date is not entered and the internal target is exceeded.",IF($P38="Short amount","Check the entered shortfall.",IF($P38="Overage review","Check the entered overage.",IF($P38="Date review","Check the event date sequence.",IF($P38="Intake review","Check the received amount, date, and method.","Complete the required setup fields."))))))))))))</f>
        <v/>
      </c>
    </row>
    <row r="39" ht="32" customHeight="1">
      <c r="A39" s="13" t="n"/>
      <c r="B39" s="13" t="n"/>
      <c r="C39" s="13" t="n"/>
      <c r="D39" s="14" t="n"/>
      <c r="E39" s="13" t="n"/>
      <c r="F39" s="29" t="n"/>
      <c r="G39" s="29" t="n"/>
      <c r="H39" s="14" t="n"/>
      <c r="I39" s="14" t="n"/>
      <c r="J39" s="14" t="n"/>
      <c r="K39" s="13" t="n"/>
      <c r="L39" s="13" t="n"/>
      <c r="M39" s="30">
        <f>IF($A39="","",IF($F39="","",MAX(0,$F39-IF($G39="",0,$G39))))</f>
        <v/>
      </c>
      <c r="N39" s="11">
        <f>IF($A39="","",IF($H39="","",MAX(0,IF($I39&lt;&gt;"",$I39-$H39,'Assumptions'!$B$4-$H39))))</f>
        <v/>
      </c>
      <c r="O39" s="11">
        <f>IF($A39="","",IF($H39="","",MAX(0,IF($J39&lt;&gt;"",$J39-$H39,'Assumptions'!$B$4-$H39))))</f>
        <v/>
      </c>
      <c r="P39" s="17">
        <f>IF($A39="","",IF(OR($B39="",$C39="",$D39="",$E39="",$F39="",$L39=""),"Setup review",IF(AND($F39=0,OR($G39="",$G39=0),$H39="",$I39="",$J39=""),"No deposit due",IF(OR(AND($G39&lt;&gt;"",$H39=""),AND($G39="",$H39&lt;&gt;""),AND($G39&lt;&gt;"",$K39=""),AND($I39&lt;&gt;"",$H39=""),AND($J39&lt;&gt;"",$H39="")),"Intake review",IF(AND($G39="",$H39=""),"Awaiting receipt",IF(OR(AND($I39&lt;&gt;"",$I39&lt;$H39),AND($J39&lt;&gt;"",$J39&lt;$H39)),"Date review",IF($G39&lt;$F39-'Assumptions'!$B$7,"Short amount",IF($G39&gt;$F39+'Assumptions'!$B$7,"Overage review",IF($I39="",IF($N39&gt;'Assumptions'!$B$5,"Deposit review","Deposit pending"),IF($J39="",IF($O39&gt;'Assumptions'!$B$6,"Acknowledgment review","Acknowledgment pending"),"Complete"))))))))))</f>
        <v/>
      </c>
      <c r="Q39" s="18">
        <f>IF($A39="","",IF($P39="Complete",IF(OR($N39&gt;'Assumptions'!$B$5,$O39&gt;'Assumptions'!$B$6),"Complete, but check timing against internal targets.","Entry complete."),IF($P39="No deposit due","No intake due based on the entered required amount.",IF($P39="Awaiting receipt","No receipt is entered, so confirm the next step.",IF($P39="Deposit pending","Deposit date is not entered, and the internal target is not exceeded.",IF($P39="Acknowledgment pending","Acknowledgment date is not entered, and the internal target is not exceeded.",IF($P39="Deposit review","Deposit date is not entered and the internal target is exceeded.",IF($P39="Acknowledgment review","Acknowledgment date is not entered and the internal target is exceeded.",IF($P39="Short amount","Check the entered shortfall.",IF($P39="Overage review","Check the entered overage.",IF($P39="Date review","Check the event date sequence.",IF($P39="Intake review","Check the received amount, date, and method.","Complete the required setup fields."))))))))))))</f>
        <v/>
      </c>
    </row>
    <row r="40" ht="32" customHeight="1">
      <c r="A40" s="13" t="n"/>
      <c r="B40" s="13" t="n"/>
      <c r="C40" s="13" t="n"/>
      <c r="D40" s="14" t="n"/>
      <c r="E40" s="13" t="n"/>
      <c r="F40" s="29" t="n"/>
      <c r="G40" s="29" t="n"/>
      <c r="H40" s="14" t="n"/>
      <c r="I40" s="14" t="n"/>
      <c r="J40" s="14" t="n"/>
      <c r="K40" s="13" t="n"/>
      <c r="L40" s="13" t="n"/>
      <c r="M40" s="31">
        <f>IF($A40="","",IF($F40="","",MAX(0,$F40-IF($G40="",0,$G40))))</f>
        <v/>
      </c>
      <c r="N40" s="9">
        <f>IF($A40="","",IF($H40="","",MAX(0,IF($I40&lt;&gt;"",$I40-$H40,'Assumptions'!$B$4-$H40))))</f>
        <v/>
      </c>
      <c r="O40" s="9">
        <f>IF($A40="","",IF($H40="","",MAX(0,IF($J40&lt;&gt;"",$J40-$H40,'Assumptions'!$B$4-$H40))))</f>
        <v/>
      </c>
      <c r="P40" s="20">
        <f>IF($A40="","",IF(OR($B40="",$C40="",$D40="",$E40="",$F40="",$L40=""),"Setup review",IF(AND($F40=0,OR($G40="",$G40=0),$H40="",$I40="",$J40=""),"No deposit due",IF(OR(AND($G40&lt;&gt;"",$H40=""),AND($G40="",$H40&lt;&gt;""),AND($G40&lt;&gt;"",$K40=""),AND($I40&lt;&gt;"",$H40=""),AND($J40&lt;&gt;"",$H40="")),"Intake review",IF(AND($G40="",$H40=""),"Awaiting receipt",IF(OR(AND($I40&lt;&gt;"",$I40&lt;$H40),AND($J40&lt;&gt;"",$J40&lt;$H40)),"Date review",IF($G40&lt;$F40-'Assumptions'!$B$7,"Short amount",IF($G40&gt;$F40+'Assumptions'!$B$7,"Overage review",IF($I40="",IF($N40&gt;'Assumptions'!$B$5,"Deposit review","Deposit pending"),IF($J40="",IF($O40&gt;'Assumptions'!$B$6,"Acknowledgment review","Acknowledgment pending"),"Complete"))))))))))</f>
        <v/>
      </c>
      <c r="Q40" s="21">
        <f>IF($A40="","",IF($P40="Complete",IF(OR($N40&gt;'Assumptions'!$B$5,$O40&gt;'Assumptions'!$B$6),"Complete, but check timing against internal targets.","Entry complete."),IF($P40="No deposit due","No intake due based on the entered required amount.",IF($P40="Awaiting receipt","No receipt is entered, so confirm the next step.",IF($P40="Deposit pending","Deposit date is not entered, and the internal target is not exceeded.",IF($P40="Acknowledgment pending","Acknowledgment date is not entered, and the internal target is not exceeded.",IF($P40="Deposit review","Deposit date is not entered and the internal target is exceeded.",IF($P40="Acknowledgment review","Acknowledgment date is not entered and the internal target is exceeded.",IF($P40="Short amount","Check the entered shortfall.",IF($P40="Overage review","Check the entered overage.",IF($P40="Date review","Check the event date sequence.",IF($P40="Intake review","Check the received amount, date, and method.","Complete the required setup fields."))))))))))))</f>
        <v/>
      </c>
    </row>
    <row r="41" ht="32" customHeight="1">
      <c r="A41" s="13" t="n"/>
      <c r="B41" s="13" t="n"/>
      <c r="C41" s="13" t="n"/>
      <c r="D41" s="14" t="n"/>
      <c r="E41" s="13" t="n"/>
      <c r="F41" s="29" t="n"/>
      <c r="G41" s="29" t="n"/>
      <c r="H41" s="14" t="n"/>
      <c r="I41" s="14" t="n"/>
      <c r="J41" s="14" t="n"/>
      <c r="K41" s="13" t="n"/>
      <c r="L41" s="13" t="n"/>
      <c r="M41" s="30">
        <f>IF($A41="","",IF($F41="","",MAX(0,$F41-IF($G41="",0,$G41))))</f>
        <v/>
      </c>
      <c r="N41" s="11">
        <f>IF($A41="","",IF($H41="","",MAX(0,IF($I41&lt;&gt;"",$I41-$H41,'Assumptions'!$B$4-$H41))))</f>
        <v/>
      </c>
      <c r="O41" s="11">
        <f>IF($A41="","",IF($H41="","",MAX(0,IF($J41&lt;&gt;"",$J41-$H41,'Assumptions'!$B$4-$H41))))</f>
        <v/>
      </c>
      <c r="P41" s="17">
        <f>IF($A41="","",IF(OR($B41="",$C41="",$D41="",$E41="",$F41="",$L41=""),"Setup review",IF(AND($F41=0,OR($G41="",$G41=0),$H41="",$I41="",$J41=""),"No deposit due",IF(OR(AND($G41&lt;&gt;"",$H41=""),AND($G41="",$H41&lt;&gt;""),AND($G41&lt;&gt;"",$K41=""),AND($I41&lt;&gt;"",$H41=""),AND($J41&lt;&gt;"",$H41="")),"Intake review",IF(AND($G41="",$H41=""),"Awaiting receipt",IF(OR(AND($I41&lt;&gt;"",$I41&lt;$H41),AND($J41&lt;&gt;"",$J41&lt;$H41)),"Date review",IF($G41&lt;$F41-'Assumptions'!$B$7,"Short amount",IF($G41&gt;$F41+'Assumptions'!$B$7,"Overage review",IF($I41="",IF($N41&gt;'Assumptions'!$B$5,"Deposit review","Deposit pending"),IF($J41="",IF($O41&gt;'Assumptions'!$B$6,"Acknowledgment review","Acknowledgment pending"),"Complete"))))))))))</f>
        <v/>
      </c>
      <c r="Q41" s="18">
        <f>IF($A41="","",IF($P41="Complete",IF(OR($N41&gt;'Assumptions'!$B$5,$O41&gt;'Assumptions'!$B$6),"Complete, but check timing against internal targets.","Entry complete."),IF($P41="No deposit due","No intake due based on the entered required amount.",IF($P41="Awaiting receipt","No receipt is entered, so confirm the next step.",IF($P41="Deposit pending","Deposit date is not entered, and the internal target is not exceeded.",IF($P41="Acknowledgment pending","Acknowledgment date is not entered, and the internal target is not exceeded.",IF($P41="Deposit review","Deposit date is not entered and the internal target is exceeded.",IF($P41="Acknowledgment review","Acknowledgment date is not entered and the internal target is exceeded.",IF($P41="Short amount","Check the entered shortfall.",IF($P41="Overage review","Check the entered overage.",IF($P41="Date review","Check the event date sequence.",IF($P41="Intake review","Check the received amount, date, and method.","Complete the required setup fields."))))))))))))</f>
        <v/>
      </c>
    </row>
    <row r="42" ht="32" customHeight="1">
      <c r="A42" s="13" t="n"/>
      <c r="B42" s="13" t="n"/>
      <c r="C42" s="13" t="n"/>
      <c r="D42" s="14" t="n"/>
      <c r="E42" s="13" t="n"/>
      <c r="F42" s="29" t="n"/>
      <c r="G42" s="29" t="n"/>
      <c r="H42" s="14" t="n"/>
      <c r="I42" s="14" t="n"/>
      <c r="J42" s="14" t="n"/>
      <c r="K42" s="13" t="n"/>
      <c r="L42" s="13" t="n"/>
      <c r="M42" s="31">
        <f>IF($A42="","",IF($F42="","",MAX(0,$F42-IF($G42="",0,$G42))))</f>
        <v/>
      </c>
      <c r="N42" s="9">
        <f>IF($A42="","",IF($H42="","",MAX(0,IF($I42&lt;&gt;"",$I42-$H42,'Assumptions'!$B$4-$H42))))</f>
        <v/>
      </c>
      <c r="O42" s="9">
        <f>IF($A42="","",IF($H42="","",MAX(0,IF($J42&lt;&gt;"",$J42-$H42,'Assumptions'!$B$4-$H42))))</f>
        <v/>
      </c>
      <c r="P42" s="20">
        <f>IF($A42="","",IF(OR($B42="",$C42="",$D42="",$E42="",$F42="",$L42=""),"Setup review",IF(AND($F42=0,OR($G42="",$G42=0),$H42="",$I42="",$J42=""),"No deposit due",IF(OR(AND($G42&lt;&gt;"",$H42=""),AND($G42="",$H42&lt;&gt;""),AND($G42&lt;&gt;"",$K42=""),AND($I42&lt;&gt;"",$H42=""),AND($J42&lt;&gt;"",$H42="")),"Intake review",IF(AND($G42="",$H42=""),"Awaiting receipt",IF(OR(AND($I42&lt;&gt;"",$I42&lt;$H42),AND($J42&lt;&gt;"",$J42&lt;$H42)),"Date review",IF($G42&lt;$F42-'Assumptions'!$B$7,"Short amount",IF($G42&gt;$F42+'Assumptions'!$B$7,"Overage review",IF($I42="",IF($N42&gt;'Assumptions'!$B$5,"Deposit review","Deposit pending"),IF($J42="",IF($O42&gt;'Assumptions'!$B$6,"Acknowledgment review","Acknowledgment pending"),"Complete"))))))))))</f>
        <v/>
      </c>
      <c r="Q42" s="21">
        <f>IF($A42="","",IF($P42="Complete",IF(OR($N42&gt;'Assumptions'!$B$5,$O42&gt;'Assumptions'!$B$6),"Complete, but check timing against internal targets.","Entry complete."),IF($P42="No deposit due","No intake due based on the entered required amount.",IF($P42="Awaiting receipt","No receipt is entered, so confirm the next step.",IF($P42="Deposit pending","Deposit date is not entered, and the internal target is not exceeded.",IF($P42="Acknowledgment pending","Acknowledgment date is not entered, and the internal target is not exceeded.",IF($P42="Deposit review","Deposit date is not entered and the internal target is exceeded.",IF($P42="Acknowledgment review","Acknowledgment date is not entered and the internal target is exceeded.",IF($P42="Short amount","Check the entered shortfall.",IF($P42="Overage review","Check the entered overage.",IF($P42="Date review","Check the event date sequence.",IF($P42="Intake review","Check the received amount, date, and method.","Complete the required setup fields."))))))))))))</f>
        <v/>
      </c>
    </row>
    <row r="43" ht="32" customHeight="1">
      <c r="A43" s="13" t="n"/>
      <c r="B43" s="13" t="n"/>
      <c r="C43" s="13" t="n"/>
      <c r="D43" s="14" t="n"/>
      <c r="E43" s="13" t="n"/>
      <c r="F43" s="29" t="n"/>
      <c r="G43" s="29" t="n"/>
      <c r="H43" s="14" t="n"/>
      <c r="I43" s="14" t="n"/>
      <c r="J43" s="14" t="n"/>
      <c r="K43" s="13" t="n"/>
      <c r="L43" s="13" t="n"/>
      <c r="M43" s="30">
        <f>IF($A43="","",IF($F43="","",MAX(0,$F43-IF($G43="",0,$G43))))</f>
        <v/>
      </c>
      <c r="N43" s="11">
        <f>IF($A43="","",IF($H43="","",MAX(0,IF($I43&lt;&gt;"",$I43-$H43,'Assumptions'!$B$4-$H43))))</f>
        <v/>
      </c>
      <c r="O43" s="11">
        <f>IF($A43="","",IF($H43="","",MAX(0,IF($J43&lt;&gt;"",$J43-$H43,'Assumptions'!$B$4-$H43))))</f>
        <v/>
      </c>
      <c r="P43" s="17">
        <f>IF($A43="","",IF(OR($B43="",$C43="",$D43="",$E43="",$F43="",$L43=""),"Setup review",IF(AND($F43=0,OR($G43="",$G43=0),$H43="",$I43="",$J43=""),"No deposit due",IF(OR(AND($G43&lt;&gt;"",$H43=""),AND($G43="",$H43&lt;&gt;""),AND($G43&lt;&gt;"",$K43=""),AND($I43&lt;&gt;"",$H43=""),AND($J43&lt;&gt;"",$H43="")),"Intake review",IF(AND($G43="",$H43=""),"Awaiting receipt",IF(OR(AND($I43&lt;&gt;"",$I43&lt;$H43),AND($J43&lt;&gt;"",$J43&lt;$H43)),"Date review",IF($G43&lt;$F43-'Assumptions'!$B$7,"Short amount",IF($G43&gt;$F43+'Assumptions'!$B$7,"Overage review",IF($I43="",IF($N43&gt;'Assumptions'!$B$5,"Deposit review","Deposit pending"),IF($J43="",IF($O43&gt;'Assumptions'!$B$6,"Acknowledgment review","Acknowledgment pending"),"Complete"))))))))))</f>
        <v/>
      </c>
      <c r="Q43" s="18">
        <f>IF($A43="","",IF($P43="Complete",IF(OR($N43&gt;'Assumptions'!$B$5,$O43&gt;'Assumptions'!$B$6),"Complete, but check timing against internal targets.","Entry complete."),IF($P43="No deposit due","No intake due based on the entered required amount.",IF($P43="Awaiting receipt","No receipt is entered, so confirm the next step.",IF($P43="Deposit pending","Deposit date is not entered, and the internal target is not exceeded.",IF($P43="Acknowledgment pending","Acknowledgment date is not entered, and the internal target is not exceeded.",IF($P43="Deposit review","Deposit date is not entered and the internal target is exceeded.",IF($P43="Acknowledgment review","Acknowledgment date is not entered and the internal target is exceeded.",IF($P43="Short amount","Check the entered shortfall.",IF($P43="Overage review","Check the entered overage.",IF($P43="Date review","Check the event date sequence.",IF($P43="Intake review","Check the received amount, date, and method.","Complete the required setup fields."))))))))))))</f>
        <v/>
      </c>
    </row>
    <row r="44" ht="32" customHeight="1">
      <c r="A44" s="13" t="n"/>
      <c r="B44" s="13" t="n"/>
      <c r="C44" s="13" t="n"/>
      <c r="D44" s="14" t="n"/>
      <c r="E44" s="13" t="n"/>
      <c r="F44" s="29" t="n"/>
      <c r="G44" s="29" t="n"/>
      <c r="H44" s="14" t="n"/>
      <c r="I44" s="14" t="n"/>
      <c r="J44" s="14" t="n"/>
      <c r="K44" s="13" t="n"/>
      <c r="L44" s="13" t="n"/>
      <c r="M44" s="31">
        <f>IF($A44="","",IF($F44="","",MAX(0,$F44-IF($G44="",0,$G44))))</f>
        <v/>
      </c>
      <c r="N44" s="9">
        <f>IF($A44="","",IF($H44="","",MAX(0,IF($I44&lt;&gt;"",$I44-$H44,'Assumptions'!$B$4-$H44))))</f>
        <v/>
      </c>
      <c r="O44" s="9">
        <f>IF($A44="","",IF($H44="","",MAX(0,IF($J44&lt;&gt;"",$J44-$H44,'Assumptions'!$B$4-$H44))))</f>
        <v/>
      </c>
      <c r="P44" s="20">
        <f>IF($A44="","",IF(OR($B44="",$C44="",$D44="",$E44="",$F44="",$L44=""),"Setup review",IF(AND($F44=0,OR($G44="",$G44=0),$H44="",$I44="",$J44=""),"No deposit due",IF(OR(AND($G44&lt;&gt;"",$H44=""),AND($G44="",$H44&lt;&gt;""),AND($G44&lt;&gt;"",$K44=""),AND($I44&lt;&gt;"",$H44=""),AND($J44&lt;&gt;"",$H44="")),"Intake review",IF(AND($G44="",$H44=""),"Awaiting receipt",IF(OR(AND($I44&lt;&gt;"",$I44&lt;$H44),AND($J44&lt;&gt;"",$J44&lt;$H44)),"Date review",IF($G44&lt;$F44-'Assumptions'!$B$7,"Short amount",IF($G44&gt;$F44+'Assumptions'!$B$7,"Overage review",IF($I44="",IF($N44&gt;'Assumptions'!$B$5,"Deposit review","Deposit pending"),IF($J44="",IF($O44&gt;'Assumptions'!$B$6,"Acknowledgment review","Acknowledgment pending"),"Complete"))))))))))</f>
        <v/>
      </c>
      <c r="Q44" s="21">
        <f>IF($A44="","",IF($P44="Complete",IF(OR($N44&gt;'Assumptions'!$B$5,$O44&gt;'Assumptions'!$B$6),"Complete, but check timing against internal targets.","Entry complete."),IF($P44="No deposit due","No intake due based on the entered required amount.",IF($P44="Awaiting receipt","No receipt is entered, so confirm the next step.",IF($P44="Deposit pending","Deposit date is not entered, and the internal target is not exceeded.",IF($P44="Acknowledgment pending","Acknowledgment date is not entered, and the internal target is not exceeded.",IF($P44="Deposit review","Deposit date is not entered and the internal target is exceeded.",IF($P44="Acknowledgment review","Acknowledgment date is not entered and the internal target is exceeded.",IF($P44="Short amount","Check the entered shortfall.",IF($P44="Overage review","Check the entered overage.",IF($P44="Date review","Check the event date sequence.",IF($P44="Intake review","Check the received amount, date, and method.","Complete the required setup fields."))))))))))))</f>
        <v/>
      </c>
    </row>
    <row r="45" ht="32" customHeight="1">
      <c r="A45" s="13" t="n"/>
      <c r="B45" s="13" t="n"/>
      <c r="C45" s="13" t="n"/>
      <c r="D45" s="14" t="n"/>
      <c r="E45" s="13" t="n"/>
      <c r="F45" s="29" t="n"/>
      <c r="G45" s="29" t="n"/>
      <c r="H45" s="14" t="n"/>
      <c r="I45" s="14" t="n"/>
      <c r="J45" s="14" t="n"/>
      <c r="K45" s="13" t="n"/>
      <c r="L45" s="13" t="n"/>
      <c r="M45" s="30">
        <f>IF($A45="","",IF($F45="","",MAX(0,$F45-IF($G45="",0,$G45))))</f>
        <v/>
      </c>
      <c r="N45" s="11">
        <f>IF($A45="","",IF($H45="","",MAX(0,IF($I45&lt;&gt;"",$I45-$H45,'Assumptions'!$B$4-$H45))))</f>
        <v/>
      </c>
      <c r="O45" s="11">
        <f>IF($A45="","",IF($H45="","",MAX(0,IF($J45&lt;&gt;"",$J45-$H45,'Assumptions'!$B$4-$H45))))</f>
        <v/>
      </c>
      <c r="P45" s="17">
        <f>IF($A45="","",IF(OR($B45="",$C45="",$D45="",$E45="",$F45="",$L45=""),"Setup review",IF(AND($F45=0,OR($G45="",$G45=0),$H45="",$I45="",$J45=""),"No deposit due",IF(OR(AND($G45&lt;&gt;"",$H45=""),AND($G45="",$H45&lt;&gt;""),AND($G45&lt;&gt;"",$K45=""),AND($I45&lt;&gt;"",$H45=""),AND($J45&lt;&gt;"",$H45="")),"Intake review",IF(AND($G45="",$H45=""),"Awaiting receipt",IF(OR(AND($I45&lt;&gt;"",$I45&lt;$H45),AND($J45&lt;&gt;"",$J45&lt;$H45)),"Date review",IF($G45&lt;$F45-'Assumptions'!$B$7,"Short amount",IF($G45&gt;$F45+'Assumptions'!$B$7,"Overage review",IF($I45="",IF($N45&gt;'Assumptions'!$B$5,"Deposit review","Deposit pending"),IF($J45="",IF($O45&gt;'Assumptions'!$B$6,"Acknowledgment review","Acknowledgment pending"),"Complete"))))))))))</f>
        <v/>
      </c>
      <c r="Q45" s="18">
        <f>IF($A45="","",IF($P45="Complete",IF(OR($N45&gt;'Assumptions'!$B$5,$O45&gt;'Assumptions'!$B$6),"Complete, but check timing against internal targets.","Entry complete."),IF($P45="No deposit due","No intake due based on the entered required amount.",IF($P45="Awaiting receipt","No receipt is entered, so confirm the next step.",IF($P45="Deposit pending","Deposit date is not entered, and the internal target is not exceeded.",IF($P45="Acknowledgment pending","Acknowledgment date is not entered, and the internal target is not exceeded.",IF($P45="Deposit review","Deposit date is not entered and the internal target is exceeded.",IF($P45="Acknowledgment review","Acknowledgment date is not entered and the internal target is exceeded.",IF($P45="Short amount","Check the entered shortfall.",IF($P45="Overage review","Check the entered overage.",IF($P45="Date review","Check the event date sequence.",IF($P45="Intake review","Check the received amount, date, and method.","Complete the required setup fields."))))))))))))</f>
        <v/>
      </c>
    </row>
    <row r="46" ht="32" customHeight="1">
      <c r="A46" s="13" t="n"/>
      <c r="B46" s="13" t="n"/>
      <c r="C46" s="13" t="n"/>
      <c r="D46" s="14" t="n"/>
      <c r="E46" s="13" t="n"/>
      <c r="F46" s="29" t="n"/>
      <c r="G46" s="29" t="n"/>
      <c r="H46" s="14" t="n"/>
      <c r="I46" s="14" t="n"/>
      <c r="J46" s="14" t="n"/>
      <c r="K46" s="13" t="n"/>
      <c r="L46" s="13" t="n"/>
      <c r="M46" s="31">
        <f>IF($A46="","",IF($F46="","",MAX(0,$F46-IF($G46="",0,$G46))))</f>
        <v/>
      </c>
      <c r="N46" s="9">
        <f>IF($A46="","",IF($H46="","",MAX(0,IF($I46&lt;&gt;"",$I46-$H46,'Assumptions'!$B$4-$H46))))</f>
        <v/>
      </c>
      <c r="O46" s="9">
        <f>IF($A46="","",IF($H46="","",MAX(0,IF($J46&lt;&gt;"",$J46-$H46,'Assumptions'!$B$4-$H46))))</f>
        <v/>
      </c>
      <c r="P46" s="20">
        <f>IF($A46="","",IF(OR($B46="",$C46="",$D46="",$E46="",$F46="",$L46=""),"Setup review",IF(AND($F46=0,OR($G46="",$G46=0),$H46="",$I46="",$J46=""),"No deposit due",IF(OR(AND($G46&lt;&gt;"",$H46=""),AND($G46="",$H46&lt;&gt;""),AND($G46&lt;&gt;"",$K46=""),AND($I46&lt;&gt;"",$H46=""),AND($J46&lt;&gt;"",$H46="")),"Intake review",IF(AND($G46="",$H46=""),"Awaiting receipt",IF(OR(AND($I46&lt;&gt;"",$I46&lt;$H46),AND($J46&lt;&gt;"",$J46&lt;$H46)),"Date review",IF($G46&lt;$F46-'Assumptions'!$B$7,"Short amount",IF($G46&gt;$F46+'Assumptions'!$B$7,"Overage review",IF($I46="",IF($N46&gt;'Assumptions'!$B$5,"Deposit review","Deposit pending"),IF($J46="",IF($O46&gt;'Assumptions'!$B$6,"Acknowledgment review","Acknowledgment pending"),"Complete"))))))))))</f>
        <v/>
      </c>
      <c r="Q46" s="21">
        <f>IF($A46="","",IF($P46="Complete",IF(OR($N46&gt;'Assumptions'!$B$5,$O46&gt;'Assumptions'!$B$6),"Complete, but check timing against internal targets.","Entry complete."),IF($P46="No deposit due","No intake due based on the entered required amount.",IF($P46="Awaiting receipt","No receipt is entered, so confirm the next step.",IF($P46="Deposit pending","Deposit date is not entered, and the internal target is not exceeded.",IF($P46="Acknowledgment pending","Acknowledgment date is not entered, and the internal target is not exceeded.",IF($P46="Deposit review","Deposit date is not entered and the internal target is exceeded.",IF($P46="Acknowledgment review","Acknowledgment date is not entered and the internal target is exceeded.",IF($P46="Short amount","Check the entered shortfall.",IF($P46="Overage review","Check the entered overage.",IF($P46="Date review","Check the event date sequence.",IF($P46="Intake review","Check the received amount, date, and method.","Complete the required setup fields."))))))))))))</f>
        <v/>
      </c>
    </row>
    <row r="47" ht="32" customHeight="1">
      <c r="A47" s="13" t="n"/>
      <c r="B47" s="13" t="n"/>
      <c r="C47" s="13" t="n"/>
      <c r="D47" s="14" t="n"/>
      <c r="E47" s="13" t="n"/>
      <c r="F47" s="29" t="n"/>
      <c r="G47" s="29" t="n"/>
      <c r="H47" s="14" t="n"/>
      <c r="I47" s="14" t="n"/>
      <c r="J47" s="14" t="n"/>
      <c r="K47" s="13" t="n"/>
      <c r="L47" s="13" t="n"/>
      <c r="M47" s="30">
        <f>IF($A47="","",IF($F47="","",MAX(0,$F47-IF($G47="",0,$G47))))</f>
        <v/>
      </c>
      <c r="N47" s="11">
        <f>IF($A47="","",IF($H47="","",MAX(0,IF($I47&lt;&gt;"",$I47-$H47,'Assumptions'!$B$4-$H47))))</f>
        <v/>
      </c>
      <c r="O47" s="11">
        <f>IF($A47="","",IF($H47="","",MAX(0,IF($J47&lt;&gt;"",$J47-$H47,'Assumptions'!$B$4-$H47))))</f>
        <v/>
      </c>
      <c r="P47" s="17">
        <f>IF($A47="","",IF(OR($B47="",$C47="",$D47="",$E47="",$F47="",$L47=""),"Setup review",IF(AND($F47=0,OR($G47="",$G47=0),$H47="",$I47="",$J47=""),"No deposit due",IF(OR(AND($G47&lt;&gt;"",$H47=""),AND($G47="",$H47&lt;&gt;""),AND($G47&lt;&gt;"",$K47=""),AND($I47&lt;&gt;"",$H47=""),AND($J47&lt;&gt;"",$H47="")),"Intake review",IF(AND($G47="",$H47=""),"Awaiting receipt",IF(OR(AND($I47&lt;&gt;"",$I47&lt;$H47),AND($J47&lt;&gt;"",$J47&lt;$H47)),"Date review",IF($G47&lt;$F47-'Assumptions'!$B$7,"Short amount",IF($G47&gt;$F47+'Assumptions'!$B$7,"Overage review",IF($I47="",IF($N47&gt;'Assumptions'!$B$5,"Deposit review","Deposit pending"),IF($J47="",IF($O47&gt;'Assumptions'!$B$6,"Acknowledgment review","Acknowledgment pending"),"Complete"))))))))))</f>
        <v/>
      </c>
      <c r="Q47" s="18">
        <f>IF($A47="","",IF($P47="Complete",IF(OR($N47&gt;'Assumptions'!$B$5,$O47&gt;'Assumptions'!$B$6),"Complete, but check timing against internal targets.","Entry complete."),IF($P47="No deposit due","No intake due based on the entered required amount.",IF($P47="Awaiting receipt","No receipt is entered, so confirm the next step.",IF($P47="Deposit pending","Deposit date is not entered, and the internal target is not exceeded.",IF($P47="Acknowledgment pending","Acknowledgment date is not entered, and the internal target is not exceeded.",IF($P47="Deposit review","Deposit date is not entered and the internal target is exceeded.",IF($P47="Acknowledgment review","Acknowledgment date is not entered and the internal target is exceeded.",IF($P47="Short amount","Check the entered shortfall.",IF($P47="Overage review","Check the entered overage.",IF($P47="Date review","Check the event date sequence.",IF($P47="Intake review","Check the received amount, date, and method.","Complete the required setup fields."))))))))))))</f>
        <v/>
      </c>
    </row>
    <row r="48" ht="32" customHeight="1">
      <c r="A48" s="13" t="n"/>
      <c r="B48" s="13" t="n"/>
      <c r="C48" s="13" t="n"/>
      <c r="D48" s="14" t="n"/>
      <c r="E48" s="13" t="n"/>
      <c r="F48" s="29" t="n"/>
      <c r="G48" s="29" t="n"/>
      <c r="H48" s="14" t="n"/>
      <c r="I48" s="14" t="n"/>
      <c r="J48" s="14" t="n"/>
      <c r="K48" s="13" t="n"/>
      <c r="L48" s="13" t="n"/>
      <c r="M48" s="31">
        <f>IF($A48="","",IF($F48="","",MAX(0,$F48-IF($G48="",0,$G48))))</f>
        <v/>
      </c>
      <c r="N48" s="9">
        <f>IF($A48="","",IF($H48="","",MAX(0,IF($I48&lt;&gt;"",$I48-$H48,'Assumptions'!$B$4-$H48))))</f>
        <v/>
      </c>
      <c r="O48" s="9">
        <f>IF($A48="","",IF($H48="","",MAX(0,IF($J48&lt;&gt;"",$J48-$H48,'Assumptions'!$B$4-$H48))))</f>
        <v/>
      </c>
      <c r="P48" s="20">
        <f>IF($A48="","",IF(OR($B48="",$C48="",$D48="",$E48="",$F48="",$L48=""),"Setup review",IF(AND($F48=0,OR($G48="",$G48=0),$H48="",$I48="",$J48=""),"No deposit due",IF(OR(AND($G48&lt;&gt;"",$H48=""),AND($G48="",$H48&lt;&gt;""),AND($G48&lt;&gt;"",$K48=""),AND($I48&lt;&gt;"",$H48=""),AND($J48&lt;&gt;"",$H48="")),"Intake review",IF(AND($G48="",$H48=""),"Awaiting receipt",IF(OR(AND($I48&lt;&gt;"",$I48&lt;$H48),AND($J48&lt;&gt;"",$J48&lt;$H48)),"Date review",IF($G48&lt;$F48-'Assumptions'!$B$7,"Short amount",IF($G48&gt;$F48+'Assumptions'!$B$7,"Overage review",IF($I48="",IF($N48&gt;'Assumptions'!$B$5,"Deposit review","Deposit pending"),IF($J48="",IF($O48&gt;'Assumptions'!$B$6,"Acknowledgment review","Acknowledgment pending"),"Complete"))))))))))</f>
        <v/>
      </c>
      <c r="Q48" s="21">
        <f>IF($A48="","",IF($P48="Complete",IF(OR($N48&gt;'Assumptions'!$B$5,$O48&gt;'Assumptions'!$B$6),"Complete, but check timing against internal targets.","Entry complete."),IF($P48="No deposit due","No intake due based on the entered required amount.",IF($P48="Awaiting receipt","No receipt is entered, so confirm the next step.",IF($P48="Deposit pending","Deposit date is not entered, and the internal target is not exceeded.",IF($P48="Acknowledgment pending","Acknowledgment date is not entered, and the internal target is not exceeded.",IF($P48="Deposit review","Deposit date is not entered and the internal target is exceeded.",IF($P48="Acknowledgment review","Acknowledgment date is not entered and the internal target is exceeded.",IF($P48="Short amount","Check the entered shortfall.",IF($P48="Overage review","Check the entered overage.",IF($P48="Date review","Check the event date sequence.",IF($P48="Intake review","Check the received amount, date, and method.","Complete the required setup fields."))))))))))))</f>
        <v/>
      </c>
    </row>
    <row r="49" ht="32" customHeight="1">
      <c r="A49" s="13" t="n"/>
      <c r="B49" s="13" t="n"/>
      <c r="C49" s="13" t="n"/>
      <c r="D49" s="14" t="n"/>
      <c r="E49" s="13" t="n"/>
      <c r="F49" s="29" t="n"/>
      <c r="G49" s="29" t="n"/>
      <c r="H49" s="14" t="n"/>
      <c r="I49" s="14" t="n"/>
      <c r="J49" s="14" t="n"/>
      <c r="K49" s="13" t="n"/>
      <c r="L49" s="13" t="n"/>
      <c r="M49" s="30">
        <f>IF($A49="","",IF($F49="","",MAX(0,$F49-IF($G49="",0,$G49))))</f>
        <v/>
      </c>
      <c r="N49" s="11">
        <f>IF($A49="","",IF($H49="","",MAX(0,IF($I49&lt;&gt;"",$I49-$H49,'Assumptions'!$B$4-$H49))))</f>
        <v/>
      </c>
      <c r="O49" s="11">
        <f>IF($A49="","",IF($H49="","",MAX(0,IF($J49&lt;&gt;"",$J49-$H49,'Assumptions'!$B$4-$H49))))</f>
        <v/>
      </c>
      <c r="P49" s="17">
        <f>IF($A49="","",IF(OR($B49="",$C49="",$D49="",$E49="",$F49="",$L49=""),"Setup review",IF(AND($F49=0,OR($G49="",$G49=0),$H49="",$I49="",$J49=""),"No deposit due",IF(OR(AND($G49&lt;&gt;"",$H49=""),AND($G49="",$H49&lt;&gt;""),AND($G49&lt;&gt;"",$K49=""),AND($I49&lt;&gt;"",$H49=""),AND($J49&lt;&gt;"",$H49="")),"Intake review",IF(AND($G49="",$H49=""),"Awaiting receipt",IF(OR(AND($I49&lt;&gt;"",$I49&lt;$H49),AND($J49&lt;&gt;"",$J49&lt;$H49)),"Date review",IF($G49&lt;$F49-'Assumptions'!$B$7,"Short amount",IF($G49&gt;$F49+'Assumptions'!$B$7,"Overage review",IF($I49="",IF($N49&gt;'Assumptions'!$B$5,"Deposit review","Deposit pending"),IF($J49="",IF($O49&gt;'Assumptions'!$B$6,"Acknowledgment review","Acknowledgment pending"),"Complete"))))))))))</f>
        <v/>
      </c>
      <c r="Q49" s="18">
        <f>IF($A49="","",IF($P49="Complete",IF(OR($N49&gt;'Assumptions'!$B$5,$O49&gt;'Assumptions'!$B$6),"Complete, but check timing against internal targets.","Entry complete."),IF($P49="No deposit due","No intake due based on the entered required amount.",IF($P49="Awaiting receipt","No receipt is entered, so confirm the next step.",IF($P49="Deposit pending","Deposit date is not entered, and the internal target is not exceeded.",IF($P49="Acknowledgment pending","Acknowledgment date is not entered, and the internal target is not exceeded.",IF($P49="Deposit review","Deposit date is not entered and the internal target is exceeded.",IF($P49="Acknowledgment review","Acknowledgment date is not entered and the internal target is exceeded.",IF($P49="Short amount","Check the entered shortfall.",IF($P49="Overage review","Check the entered overage.",IF($P49="Date review","Check the event date sequence.",IF($P49="Intake review","Check the received amount, date, and method.","Complete the required setup fields."))))))))))))</f>
        <v/>
      </c>
    </row>
    <row r="50" ht="32" customHeight="1">
      <c r="A50" s="13" t="n"/>
      <c r="B50" s="13" t="n"/>
      <c r="C50" s="13" t="n"/>
      <c r="D50" s="14" t="n"/>
      <c r="E50" s="13" t="n"/>
      <c r="F50" s="29" t="n"/>
      <c r="G50" s="29" t="n"/>
      <c r="H50" s="14" t="n"/>
      <c r="I50" s="14" t="n"/>
      <c r="J50" s="14" t="n"/>
      <c r="K50" s="13" t="n"/>
      <c r="L50" s="13" t="n"/>
      <c r="M50" s="31">
        <f>IF($A50="","",IF($F50="","",MAX(0,$F50-IF($G50="",0,$G50))))</f>
        <v/>
      </c>
      <c r="N50" s="9">
        <f>IF($A50="","",IF($H50="","",MAX(0,IF($I50&lt;&gt;"",$I50-$H50,'Assumptions'!$B$4-$H50))))</f>
        <v/>
      </c>
      <c r="O50" s="9">
        <f>IF($A50="","",IF($H50="","",MAX(0,IF($J50&lt;&gt;"",$J50-$H50,'Assumptions'!$B$4-$H50))))</f>
        <v/>
      </c>
      <c r="P50" s="20">
        <f>IF($A50="","",IF(OR($B50="",$C50="",$D50="",$E50="",$F50="",$L50=""),"Setup review",IF(AND($F50=0,OR($G50="",$G50=0),$H50="",$I50="",$J50=""),"No deposit due",IF(OR(AND($G50&lt;&gt;"",$H50=""),AND($G50="",$H50&lt;&gt;""),AND($G50&lt;&gt;"",$K50=""),AND($I50&lt;&gt;"",$H50=""),AND($J50&lt;&gt;"",$H50="")),"Intake review",IF(AND($G50="",$H50=""),"Awaiting receipt",IF(OR(AND($I50&lt;&gt;"",$I50&lt;$H50),AND($J50&lt;&gt;"",$J50&lt;$H50)),"Date review",IF($G50&lt;$F50-'Assumptions'!$B$7,"Short amount",IF($G50&gt;$F50+'Assumptions'!$B$7,"Overage review",IF($I50="",IF($N50&gt;'Assumptions'!$B$5,"Deposit review","Deposit pending"),IF($J50="",IF($O50&gt;'Assumptions'!$B$6,"Acknowledgment review","Acknowledgment pending"),"Complete"))))))))))</f>
        <v/>
      </c>
      <c r="Q50" s="21">
        <f>IF($A50="","",IF($P50="Complete",IF(OR($N50&gt;'Assumptions'!$B$5,$O50&gt;'Assumptions'!$B$6),"Complete, but check timing against internal targets.","Entry complete."),IF($P50="No deposit due","No intake due based on the entered required amount.",IF($P50="Awaiting receipt","No receipt is entered, so confirm the next step.",IF($P50="Deposit pending","Deposit date is not entered, and the internal target is not exceeded.",IF($P50="Acknowledgment pending","Acknowledgment date is not entered, and the internal target is not exceeded.",IF($P50="Deposit review","Deposit date is not entered and the internal target is exceeded.",IF($P50="Acknowledgment review","Acknowledgment date is not entered and the internal target is exceeded.",IF($P50="Short amount","Check the entered shortfall.",IF($P50="Overage review","Check the entered overage.",IF($P50="Date review","Check the event date sequence.",IF($P50="Intake review","Check the received amount, date, and method.","Complete the required setup fields."))))))))))))</f>
        <v/>
      </c>
    </row>
    <row r="51" ht="32" customHeight="1">
      <c r="A51" s="13" t="n"/>
      <c r="B51" s="13" t="n"/>
      <c r="C51" s="13" t="n"/>
      <c r="D51" s="14" t="n"/>
      <c r="E51" s="13" t="n"/>
      <c r="F51" s="29" t="n"/>
      <c r="G51" s="29" t="n"/>
      <c r="H51" s="14" t="n"/>
      <c r="I51" s="14" t="n"/>
      <c r="J51" s="14" t="n"/>
      <c r="K51" s="13" t="n"/>
      <c r="L51" s="13" t="n"/>
      <c r="M51" s="30">
        <f>IF($A51="","",IF($F51="","",MAX(0,$F51-IF($G51="",0,$G51))))</f>
        <v/>
      </c>
      <c r="N51" s="11">
        <f>IF($A51="","",IF($H51="","",MAX(0,IF($I51&lt;&gt;"",$I51-$H51,'Assumptions'!$B$4-$H51))))</f>
        <v/>
      </c>
      <c r="O51" s="11">
        <f>IF($A51="","",IF($H51="","",MAX(0,IF($J51&lt;&gt;"",$J51-$H51,'Assumptions'!$B$4-$H51))))</f>
        <v/>
      </c>
      <c r="P51" s="17">
        <f>IF($A51="","",IF(OR($B51="",$C51="",$D51="",$E51="",$F51="",$L51=""),"Setup review",IF(AND($F51=0,OR($G51="",$G51=0),$H51="",$I51="",$J51=""),"No deposit due",IF(OR(AND($G51&lt;&gt;"",$H51=""),AND($G51="",$H51&lt;&gt;""),AND($G51&lt;&gt;"",$K51=""),AND($I51&lt;&gt;"",$H51=""),AND($J51&lt;&gt;"",$H51="")),"Intake review",IF(AND($G51="",$H51=""),"Awaiting receipt",IF(OR(AND($I51&lt;&gt;"",$I51&lt;$H51),AND($J51&lt;&gt;"",$J51&lt;$H51)),"Date review",IF($G51&lt;$F51-'Assumptions'!$B$7,"Short amount",IF($G51&gt;$F51+'Assumptions'!$B$7,"Overage review",IF($I51="",IF($N51&gt;'Assumptions'!$B$5,"Deposit review","Deposit pending"),IF($J51="",IF($O51&gt;'Assumptions'!$B$6,"Acknowledgment review","Acknowledgment pending"),"Complete"))))))))))</f>
        <v/>
      </c>
      <c r="Q51" s="18">
        <f>IF($A51="","",IF($P51="Complete",IF(OR($N51&gt;'Assumptions'!$B$5,$O51&gt;'Assumptions'!$B$6),"Complete, but check timing against internal targets.","Entry complete."),IF($P51="No deposit due","No intake due based on the entered required amount.",IF($P51="Awaiting receipt","No receipt is entered, so confirm the next step.",IF($P51="Deposit pending","Deposit date is not entered, and the internal target is not exceeded.",IF($P51="Acknowledgment pending","Acknowledgment date is not entered, and the internal target is not exceeded.",IF($P51="Deposit review","Deposit date is not entered and the internal target is exceeded.",IF($P51="Acknowledgment review","Acknowledgment date is not entered and the internal target is exceeded.",IF($P51="Short amount","Check the entered shortfall.",IF($P51="Overage review","Check the entered overage.",IF($P51="Date review","Check the event date sequence.",IF($P51="Intake review","Check the received amount, date, and method.","Complete the required setup fields."))))))))))))</f>
        <v/>
      </c>
    </row>
    <row r="52" ht="32" customHeight="1">
      <c r="A52" s="13" t="n"/>
      <c r="B52" s="13" t="n"/>
      <c r="C52" s="13" t="n"/>
      <c r="D52" s="14" t="n"/>
      <c r="E52" s="13" t="n"/>
      <c r="F52" s="29" t="n"/>
      <c r="G52" s="29" t="n"/>
      <c r="H52" s="14" t="n"/>
      <c r="I52" s="14" t="n"/>
      <c r="J52" s="14" t="n"/>
      <c r="K52" s="13" t="n"/>
      <c r="L52" s="13" t="n"/>
      <c r="M52" s="31">
        <f>IF($A52="","",IF($F52="","",MAX(0,$F52-IF($G52="",0,$G52))))</f>
        <v/>
      </c>
      <c r="N52" s="9">
        <f>IF($A52="","",IF($H52="","",MAX(0,IF($I52&lt;&gt;"",$I52-$H52,'Assumptions'!$B$4-$H52))))</f>
        <v/>
      </c>
      <c r="O52" s="9">
        <f>IF($A52="","",IF($H52="","",MAX(0,IF($J52&lt;&gt;"",$J52-$H52,'Assumptions'!$B$4-$H52))))</f>
        <v/>
      </c>
      <c r="P52" s="20">
        <f>IF($A52="","",IF(OR($B52="",$C52="",$D52="",$E52="",$F52="",$L52=""),"Setup review",IF(AND($F52=0,OR($G52="",$G52=0),$H52="",$I52="",$J52=""),"No deposit due",IF(OR(AND($G52&lt;&gt;"",$H52=""),AND($G52="",$H52&lt;&gt;""),AND($G52&lt;&gt;"",$K52=""),AND($I52&lt;&gt;"",$H52=""),AND($J52&lt;&gt;"",$H52="")),"Intake review",IF(AND($G52="",$H52=""),"Awaiting receipt",IF(OR(AND($I52&lt;&gt;"",$I52&lt;$H52),AND($J52&lt;&gt;"",$J52&lt;$H52)),"Date review",IF($G52&lt;$F52-'Assumptions'!$B$7,"Short amount",IF($G52&gt;$F52+'Assumptions'!$B$7,"Overage review",IF($I52="",IF($N52&gt;'Assumptions'!$B$5,"Deposit review","Deposit pending"),IF($J52="",IF($O52&gt;'Assumptions'!$B$6,"Acknowledgment review","Acknowledgment pending"),"Complete"))))))))))</f>
        <v/>
      </c>
      <c r="Q52" s="21">
        <f>IF($A52="","",IF($P52="Complete",IF(OR($N52&gt;'Assumptions'!$B$5,$O52&gt;'Assumptions'!$B$6),"Complete, but check timing against internal targets.","Entry complete."),IF($P52="No deposit due","No intake due based on the entered required amount.",IF($P52="Awaiting receipt","No receipt is entered, so confirm the next step.",IF($P52="Deposit pending","Deposit date is not entered, and the internal target is not exceeded.",IF($P52="Acknowledgment pending","Acknowledgment date is not entered, and the internal target is not exceeded.",IF($P52="Deposit review","Deposit date is not entered and the internal target is exceeded.",IF($P52="Acknowledgment review","Acknowledgment date is not entered and the internal target is exceeded.",IF($P52="Short amount","Check the entered shortfall.",IF($P52="Overage review","Check the entered overage.",IF($P52="Date review","Check the event date sequence.",IF($P52="Intake review","Check the received amount, date, and method.","Complete the required setup fields."))))))))))))</f>
        <v/>
      </c>
    </row>
    <row r="53" ht="32" customHeight="1">
      <c r="A53" s="13" t="n"/>
      <c r="B53" s="13" t="n"/>
      <c r="C53" s="13" t="n"/>
      <c r="D53" s="14" t="n"/>
      <c r="E53" s="13" t="n"/>
      <c r="F53" s="29" t="n"/>
      <c r="G53" s="29" t="n"/>
      <c r="H53" s="14" t="n"/>
      <c r="I53" s="14" t="n"/>
      <c r="J53" s="14" t="n"/>
      <c r="K53" s="13" t="n"/>
      <c r="L53" s="13" t="n"/>
      <c r="M53" s="30">
        <f>IF($A53="","",IF($F53="","",MAX(0,$F53-IF($G53="",0,$G53))))</f>
        <v/>
      </c>
      <c r="N53" s="11">
        <f>IF($A53="","",IF($H53="","",MAX(0,IF($I53&lt;&gt;"",$I53-$H53,'Assumptions'!$B$4-$H53))))</f>
        <v/>
      </c>
      <c r="O53" s="11">
        <f>IF($A53="","",IF($H53="","",MAX(0,IF($J53&lt;&gt;"",$J53-$H53,'Assumptions'!$B$4-$H53))))</f>
        <v/>
      </c>
      <c r="P53" s="17">
        <f>IF($A53="","",IF(OR($B53="",$C53="",$D53="",$E53="",$F53="",$L53=""),"Setup review",IF(AND($F53=0,OR($G53="",$G53=0),$H53="",$I53="",$J53=""),"No deposit due",IF(OR(AND($G53&lt;&gt;"",$H53=""),AND($G53="",$H53&lt;&gt;""),AND($G53&lt;&gt;"",$K53=""),AND($I53&lt;&gt;"",$H53=""),AND($J53&lt;&gt;"",$H53="")),"Intake review",IF(AND($G53="",$H53=""),"Awaiting receipt",IF(OR(AND($I53&lt;&gt;"",$I53&lt;$H53),AND($J53&lt;&gt;"",$J53&lt;$H53)),"Date review",IF($G53&lt;$F53-'Assumptions'!$B$7,"Short amount",IF($G53&gt;$F53+'Assumptions'!$B$7,"Overage review",IF($I53="",IF($N53&gt;'Assumptions'!$B$5,"Deposit review","Deposit pending"),IF($J53="",IF($O53&gt;'Assumptions'!$B$6,"Acknowledgment review","Acknowledgment pending"),"Complete"))))))))))</f>
        <v/>
      </c>
      <c r="Q53" s="18">
        <f>IF($A53="","",IF($P53="Complete",IF(OR($N53&gt;'Assumptions'!$B$5,$O53&gt;'Assumptions'!$B$6),"Complete, but check timing against internal targets.","Entry complete."),IF($P53="No deposit due","No intake due based on the entered required amount.",IF($P53="Awaiting receipt","No receipt is entered, so confirm the next step.",IF($P53="Deposit pending","Deposit date is not entered, and the internal target is not exceeded.",IF($P53="Acknowledgment pending","Acknowledgment date is not entered, and the internal target is not exceeded.",IF($P53="Deposit review","Deposit date is not entered and the internal target is exceeded.",IF($P53="Acknowledgment review","Acknowledgment date is not entered and the internal target is exceeded.",IF($P53="Short amount","Check the entered shortfall.",IF($P53="Overage review","Check the entered overage.",IF($P53="Date review","Check the event date sequence.",IF($P53="Intake review","Check the received amount, date, and method.","Complete the required setup fields."))))))))))))</f>
        <v/>
      </c>
    </row>
    <row r="54" ht="32" customHeight="1">
      <c r="A54" s="13" t="n"/>
      <c r="B54" s="13" t="n"/>
      <c r="C54" s="13" t="n"/>
      <c r="D54" s="14" t="n"/>
      <c r="E54" s="13" t="n"/>
      <c r="F54" s="29" t="n"/>
      <c r="G54" s="29" t="n"/>
      <c r="H54" s="14" t="n"/>
      <c r="I54" s="14" t="n"/>
      <c r="J54" s="14" t="n"/>
      <c r="K54" s="13" t="n"/>
      <c r="L54" s="13" t="n"/>
      <c r="M54" s="31">
        <f>IF($A54="","",IF($F54="","",MAX(0,$F54-IF($G54="",0,$G54))))</f>
        <v/>
      </c>
      <c r="N54" s="9">
        <f>IF($A54="","",IF($H54="","",MAX(0,IF($I54&lt;&gt;"",$I54-$H54,'Assumptions'!$B$4-$H54))))</f>
        <v/>
      </c>
      <c r="O54" s="9">
        <f>IF($A54="","",IF($H54="","",MAX(0,IF($J54&lt;&gt;"",$J54-$H54,'Assumptions'!$B$4-$H54))))</f>
        <v/>
      </c>
      <c r="P54" s="20">
        <f>IF($A54="","",IF(OR($B54="",$C54="",$D54="",$E54="",$F54="",$L54=""),"Setup review",IF(AND($F54=0,OR($G54="",$G54=0),$H54="",$I54="",$J54=""),"No deposit due",IF(OR(AND($G54&lt;&gt;"",$H54=""),AND($G54="",$H54&lt;&gt;""),AND($G54&lt;&gt;"",$K54=""),AND($I54&lt;&gt;"",$H54=""),AND($J54&lt;&gt;"",$H54="")),"Intake review",IF(AND($G54="",$H54=""),"Awaiting receipt",IF(OR(AND($I54&lt;&gt;"",$I54&lt;$H54),AND($J54&lt;&gt;"",$J54&lt;$H54)),"Date review",IF($G54&lt;$F54-'Assumptions'!$B$7,"Short amount",IF($G54&gt;$F54+'Assumptions'!$B$7,"Overage review",IF($I54="",IF($N54&gt;'Assumptions'!$B$5,"Deposit review","Deposit pending"),IF($J54="",IF($O54&gt;'Assumptions'!$B$6,"Acknowledgment review","Acknowledgment pending"),"Complete"))))))))))</f>
        <v/>
      </c>
      <c r="Q54" s="21">
        <f>IF($A54="","",IF($P54="Complete",IF(OR($N54&gt;'Assumptions'!$B$5,$O54&gt;'Assumptions'!$B$6),"Complete, but check timing against internal targets.","Entry complete."),IF($P54="No deposit due","No intake due based on the entered required amount.",IF($P54="Awaiting receipt","No receipt is entered, so confirm the next step.",IF($P54="Deposit pending","Deposit date is not entered, and the internal target is not exceeded.",IF($P54="Acknowledgment pending","Acknowledgment date is not entered, and the internal target is not exceeded.",IF($P54="Deposit review","Deposit date is not entered and the internal target is exceeded.",IF($P54="Acknowledgment review","Acknowledgment date is not entered and the internal target is exceeded.",IF($P54="Short amount","Check the entered shortfall.",IF($P54="Overage review","Check the entered overage.",IF($P54="Date review","Check the event date sequence.",IF($P54="Intake review","Check the received amount, date, and method.","Complete the required setup fields."))))))))))))</f>
        <v/>
      </c>
    </row>
    <row r="55" ht="32" customHeight="1">
      <c r="A55" s="13" t="n"/>
      <c r="B55" s="13" t="n"/>
      <c r="C55" s="13" t="n"/>
      <c r="D55" s="14" t="n"/>
      <c r="E55" s="13" t="n"/>
      <c r="F55" s="29" t="n"/>
      <c r="G55" s="29" t="n"/>
      <c r="H55" s="14" t="n"/>
      <c r="I55" s="14" t="n"/>
      <c r="J55" s="14" t="n"/>
      <c r="K55" s="13" t="n"/>
      <c r="L55" s="13" t="n"/>
      <c r="M55" s="30">
        <f>IF($A55="","",IF($F55="","",MAX(0,$F55-IF($G55="",0,$G55))))</f>
        <v/>
      </c>
      <c r="N55" s="11">
        <f>IF($A55="","",IF($H55="","",MAX(0,IF($I55&lt;&gt;"",$I55-$H55,'Assumptions'!$B$4-$H55))))</f>
        <v/>
      </c>
      <c r="O55" s="11">
        <f>IF($A55="","",IF($H55="","",MAX(0,IF($J55&lt;&gt;"",$J55-$H55,'Assumptions'!$B$4-$H55))))</f>
        <v/>
      </c>
      <c r="P55" s="17">
        <f>IF($A55="","",IF(OR($B55="",$C55="",$D55="",$E55="",$F55="",$L55=""),"Setup review",IF(AND($F55=0,OR($G55="",$G55=0),$H55="",$I55="",$J55=""),"No deposit due",IF(OR(AND($G55&lt;&gt;"",$H55=""),AND($G55="",$H55&lt;&gt;""),AND($G55&lt;&gt;"",$K55=""),AND($I55&lt;&gt;"",$H55=""),AND($J55&lt;&gt;"",$H55="")),"Intake review",IF(AND($G55="",$H55=""),"Awaiting receipt",IF(OR(AND($I55&lt;&gt;"",$I55&lt;$H55),AND($J55&lt;&gt;"",$J55&lt;$H55)),"Date review",IF($G55&lt;$F55-'Assumptions'!$B$7,"Short amount",IF($G55&gt;$F55+'Assumptions'!$B$7,"Overage review",IF($I55="",IF($N55&gt;'Assumptions'!$B$5,"Deposit review","Deposit pending"),IF($J55="",IF($O55&gt;'Assumptions'!$B$6,"Acknowledgment review","Acknowledgment pending"),"Complete"))))))))))</f>
        <v/>
      </c>
      <c r="Q55" s="18">
        <f>IF($A55="","",IF($P55="Complete",IF(OR($N55&gt;'Assumptions'!$B$5,$O55&gt;'Assumptions'!$B$6),"Complete, but check timing against internal targets.","Entry complete."),IF($P55="No deposit due","No intake due based on the entered required amount.",IF($P55="Awaiting receipt","No receipt is entered, so confirm the next step.",IF($P55="Deposit pending","Deposit date is not entered, and the internal target is not exceeded.",IF($P55="Acknowledgment pending","Acknowledgment date is not entered, and the internal target is not exceeded.",IF($P55="Deposit review","Deposit date is not entered and the internal target is exceeded.",IF($P55="Acknowledgment review","Acknowledgment date is not entered and the internal target is exceeded.",IF($P55="Short amount","Check the entered shortfall.",IF($P55="Overage review","Check the entered overage.",IF($P55="Date review","Check the event date sequence.",IF($P55="Intake review","Check the received amount, date, and method.","Complete the required setup fields."))))))))))))</f>
        <v/>
      </c>
    </row>
    <row r="56" ht="32" customHeight="1">
      <c r="A56" s="13" t="n"/>
      <c r="B56" s="13" t="n"/>
      <c r="C56" s="13" t="n"/>
      <c r="D56" s="14" t="n"/>
      <c r="E56" s="13" t="n"/>
      <c r="F56" s="29" t="n"/>
      <c r="G56" s="29" t="n"/>
      <c r="H56" s="14" t="n"/>
      <c r="I56" s="14" t="n"/>
      <c r="J56" s="14" t="n"/>
      <c r="K56" s="13" t="n"/>
      <c r="L56" s="13" t="n"/>
      <c r="M56" s="31">
        <f>IF($A56="","",IF($F56="","",MAX(0,$F56-IF($G56="",0,$G56))))</f>
        <v/>
      </c>
      <c r="N56" s="9">
        <f>IF($A56="","",IF($H56="","",MAX(0,IF($I56&lt;&gt;"",$I56-$H56,'Assumptions'!$B$4-$H56))))</f>
        <v/>
      </c>
      <c r="O56" s="9">
        <f>IF($A56="","",IF($H56="","",MAX(0,IF($J56&lt;&gt;"",$J56-$H56,'Assumptions'!$B$4-$H56))))</f>
        <v/>
      </c>
      <c r="P56" s="20">
        <f>IF($A56="","",IF(OR($B56="",$C56="",$D56="",$E56="",$F56="",$L56=""),"Setup review",IF(AND($F56=0,OR($G56="",$G56=0),$H56="",$I56="",$J56=""),"No deposit due",IF(OR(AND($G56&lt;&gt;"",$H56=""),AND($G56="",$H56&lt;&gt;""),AND($G56&lt;&gt;"",$K56=""),AND($I56&lt;&gt;"",$H56=""),AND($J56&lt;&gt;"",$H56="")),"Intake review",IF(AND($G56="",$H56=""),"Awaiting receipt",IF(OR(AND($I56&lt;&gt;"",$I56&lt;$H56),AND($J56&lt;&gt;"",$J56&lt;$H56)),"Date review",IF($G56&lt;$F56-'Assumptions'!$B$7,"Short amount",IF($G56&gt;$F56+'Assumptions'!$B$7,"Overage review",IF($I56="",IF($N56&gt;'Assumptions'!$B$5,"Deposit review","Deposit pending"),IF($J56="",IF($O56&gt;'Assumptions'!$B$6,"Acknowledgment review","Acknowledgment pending"),"Complete"))))))))))</f>
        <v/>
      </c>
      <c r="Q56" s="21">
        <f>IF($A56="","",IF($P56="Complete",IF(OR($N56&gt;'Assumptions'!$B$5,$O56&gt;'Assumptions'!$B$6),"Complete, but check timing against internal targets.","Entry complete."),IF($P56="No deposit due","No intake due based on the entered required amount.",IF($P56="Awaiting receipt","No receipt is entered, so confirm the next step.",IF($P56="Deposit pending","Deposit date is not entered, and the internal target is not exceeded.",IF($P56="Acknowledgment pending","Acknowledgment date is not entered, and the internal target is not exceeded.",IF($P56="Deposit review","Deposit date is not entered and the internal target is exceeded.",IF($P56="Acknowledgment review","Acknowledgment date is not entered and the internal target is exceeded.",IF($P56="Short amount","Check the entered shortfall.",IF($P56="Overage review","Check the entered overage.",IF($P56="Date review","Check the event date sequence.",IF($P56="Intake review","Check the received amount, date, and method.","Complete the required setup fields."))))))))))))</f>
        <v/>
      </c>
    </row>
    <row r="57" ht="32" customHeight="1">
      <c r="A57" s="13" t="n"/>
      <c r="B57" s="13" t="n"/>
      <c r="C57" s="13" t="n"/>
      <c r="D57" s="14" t="n"/>
      <c r="E57" s="13" t="n"/>
      <c r="F57" s="29" t="n"/>
      <c r="G57" s="29" t="n"/>
      <c r="H57" s="14" t="n"/>
      <c r="I57" s="14" t="n"/>
      <c r="J57" s="14" t="n"/>
      <c r="K57" s="13" t="n"/>
      <c r="L57" s="13" t="n"/>
      <c r="M57" s="30">
        <f>IF($A57="","",IF($F57="","",MAX(0,$F57-IF($G57="",0,$G57))))</f>
        <v/>
      </c>
      <c r="N57" s="11">
        <f>IF($A57="","",IF($H57="","",MAX(0,IF($I57&lt;&gt;"",$I57-$H57,'Assumptions'!$B$4-$H57))))</f>
        <v/>
      </c>
      <c r="O57" s="11">
        <f>IF($A57="","",IF($H57="","",MAX(0,IF($J57&lt;&gt;"",$J57-$H57,'Assumptions'!$B$4-$H57))))</f>
        <v/>
      </c>
      <c r="P57" s="17">
        <f>IF($A57="","",IF(OR($B57="",$C57="",$D57="",$E57="",$F57="",$L57=""),"Setup review",IF(AND($F57=0,OR($G57="",$G57=0),$H57="",$I57="",$J57=""),"No deposit due",IF(OR(AND($G57&lt;&gt;"",$H57=""),AND($G57="",$H57&lt;&gt;""),AND($G57&lt;&gt;"",$K57=""),AND($I57&lt;&gt;"",$H57=""),AND($J57&lt;&gt;"",$H57="")),"Intake review",IF(AND($G57="",$H57=""),"Awaiting receipt",IF(OR(AND($I57&lt;&gt;"",$I57&lt;$H57),AND($J57&lt;&gt;"",$J57&lt;$H57)),"Date review",IF($G57&lt;$F57-'Assumptions'!$B$7,"Short amount",IF($G57&gt;$F57+'Assumptions'!$B$7,"Overage review",IF($I57="",IF($N57&gt;'Assumptions'!$B$5,"Deposit review","Deposit pending"),IF($J57="",IF($O57&gt;'Assumptions'!$B$6,"Acknowledgment review","Acknowledgment pending"),"Complete"))))))))))</f>
        <v/>
      </c>
      <c r="Q57" s="18">
        <f>IF($A57="","",IF($P57="Complete",IF(OR($N57&gt;'Assumptions'!$B$5,$O57&gt;'Assumptions'!$B$6),"Complete, but check timing against internal targets.","Entry complete."),IF($P57="No deposit due","No intake due based on the entered required amount.",IF($P57="Awaiting receipt","No receipt is entered, so confirm the next step.",IF($P57="Deposit pending","Deposit date is not entered, and the internal target is not exceeded.",IF($P57="Acknowledgment pending","Acknowledgment date is not entered, and the internal target is not exceeded.",IF($P57="Deposit review","Deposit date is not entered and the internal target is exceeded.",IF($P57="Acknowledgment review","Acknowledgment date is not entered and the internal target is exceeded.",IF($P57="Short amount","Check the entered shortfall.",IF($P57="Overage review","Check the entered overage.",IF($P57="Date review","Check the event date sequence.",IF($P57="Intake review","Check the received amount, date, and method.","Complete the required setup fields."))))))))))))</f>
        <v/>
      </c>
    </row>
    <row r="58" ht="32" customHeight="1">
      <c r="A58" s="13" t="n"/>
      <c r="B58" s="13" t="n"/>
      <c r="C58" s="13" t="n"/>
      <c r="D58" s="14" t="n"/>
      <c r="E58" s="13" t="n"/>
      <c r="F58" s="29" t="n"/>
      <c r="G58" s="29" t="n"/>
      <c r="H58" s="14" t="n"/>
      <c r="I58" s="14" t="n"/>
      <c r="J58" s="14" t="n"/>
      <c r="K58" s="13" t="n"/>
      <c r="L58" s="13" t="n"/>
      <c r="M58" s="31">
        <f>IF($A58="","",IF($F58="","",MAX(0,$F58-IF($G58="",0,$G58))))</f>
        <v/>
      </c>
      <c r="N58" s="9">
        <f>IF($A58="","",IF($H58="","",MAX(0,IF($I58&lt;&gt;"",$I58-$H58,'Assumptions'!$B$4-$H58))))</f>
        <v/>
      </c>
      <c r="O58" s="9">
        <f>IF($A58="","",IF($H58="","",MAX(0,IF($J58&lt;&gt;"",$J58-$H58,'Assumptions'!$B$4-$H58))))</f>
        <v/>
      </c>
      <c r="P58" s="20">
        <f>IF($A58="","",IF(OR($B58="",$C58="",$D58="",$E58="",$F58="",$L58=""),"Setup review",IF(AND($F58=0,OR($G58="",$G58=0),$H58="",$I58="",$J58=""),"No deposit due",IF(OR(AND($G58&lt;&gt;"",$H58=""),AND($G58="",$H58&lt;&gt;""),AND($G58&lt;&gt;"",$K58=""),AND($I58&lt;&gt;"",$H58=""),AND($J58&lt;&gt;"",$H58="")),"Intake review",IF(AND($G58="",$H58=""),"Awaiting receipt",IF(OR(AND($I58&lt;&gt;"",$I58&lt;$H58),AND($J58&lt;&gt;"",$J58&lt;$H58)),"Date review",IF($G58&lt;$F58-'Assumptions'!$B$7,"Short amount",IF($G58&gt;$F58+'Assumptions'!$B$7,"Overage review",IF($I58="",IF($N58&gt;'Assumptions'!$B$5,"Deposit review","Deposit pending"),IF($J58="",IF($O58&gt;'Assumptions'!$B$6,"Acknowledgment review","Acknowledgment pending"),"Complete"))))))))))</f>
        <v/>
      </c>
      <c r="Q58" s="21">
        <f>IF($A58="","",IF($P58="Complete",IF(OR($N58&gt;'Assumptions'!$B$5,$O58&gt;'Assumptions'!$B$6),"Complete, but check timing against internal targets.","Entry complete."),IF($P58="No deposit due","No intake due based on the entered required amount.",IF($P58="Awaiting receipt","No receipt is entered, so confirm the next step.",IF($P58="Deposit pending","Deposit date is not entered, and the internal target is not exceeded.",IF($P58="Acknowledgment pending","Acknowledgment date is not entered, and the internal target is not exceeded.",IF($P58="Deposit review","Deposit date is not entered and the internal target is exceeded.",IF($P58="Acknowledgment review","Acknowledgment date is not entered and the internal target is exceeded.",IF($P58="Short amount","Check the entered shortfall.",IF($P58="Overage review","Check the entered overage.",IF($P58="Date review","Check the event date sequence.",IF($P58="Intake review","Check the received amount, date, and method.","Complete the required setup fields."))))))))))))</f>
        <v/>
      </c>
    </row>
    <row r="59" ht="32" customHeight="1">
      <c r="A59" s="13" t="n"/>
      <c r="B59" s="13" t="n"/>
      <c r="C59" s="13" t="n"/>
      <c r="D59" s="14" t="n"/>
      <c r="E59" s="13" t="n"/>
      <c r="F59" s="29" t="n"/>
      <c r="G59" s="29" t="n"/>
      <c r="H59" s="14" t="n"/>
      <c r="I59" s="14" t="n"/>
      <c r="J59" s="14" t="n"/>
      <c r="K59" s="13" t="n"/>
      <c r="L59" s="13" t="n"/>
      <c r="M59" s="30">
        <f>IF($A59="","",IF($F59="","",MAX(0,$F59-IF($G59="",0,$G59))))</f>
        <v/>
      </c>
      <c r="N59" s="11">
        <f>IF($A59="","",IF($H59="","",MAX(0,IF($I59&lt;&gt;"",$I59-$H59,'Assumptions'!$B$4-$H59))))</f>
        <v/>
      </c>
      <c r="O59" s="11">
        <f>IF($A59="","",IF($H59="","",MAX(0,IF($J59&lt;&gt;"",$J59-$H59,'Assumptions'!$B$4-$H59))))</f>
        <v/>
      </c>
      <c r="P59" s="17">
        <f>IF($A59="","",IF(OR($B59="",$C59="",$D59="",$E59="",$F59="",$L59=""),"Setup review",IF(AND($F59=0,OR($G59="",$G59=0),$H59="",$I59="",$J59=""),"No deposit due",IF(OR(AND($G59&lt;&gt;"",$H59=""),AND($G59="",$H59&lt;&gt;""),AND($G59&lt;&gt;"",$K59=""),AND($I59&lt;&gt;"",$H59=""),AND($J59&lt;&gt;"",$H59="")),"Intake review",IF(AND($G59="",$H59=""),"Awaiting receipt",IF(OR(AND($I59&lt;&gt;"",$I59&lt;$H59),AND($J59&lt;&gt;"",$J59&lt;$H59)),"Date review",IF($G59&lt;$F59-'Assumptions'!$B$7,"Short amount",IF($G59&gt;$F59+'Assumptions'!$B$7,"Overage review",IF($I59="",IF($N59&gt;'Assumptions'!$B$5,"Deposit review","Deposit pending"),IF($J59="",IF($O59&gt;'Assumptions'!$B$6,"Acknowledgment review","Acknowledgment pending"),"Complete"))))))))))</f>
        <v/>
      </c>
      <c r="Q59" s="18">
        <f>IF($A59="","",IF($P59="Complete",IF(OR($N59&gt;'Assumptions'!$B$5,$O59&gt;'Assumptions'!$B$6),"Complete, but check timing against internal targets.","Entry complete."),IF($P59="No deposit due","No intake due based on the entered required amount.",IF($P59="Awaiting receipt","No receipt is entered, so confirm the next step.",IF($P59="Deposit pending","Deposit date is not entered, and the internal target is not exceeded.",IF($P59="Acknowledgment pending","Acknowledgment date is not entered, and the internal target is not exceeded.",IF($P59="Deposit review","Deposit date is not entered and the internal target is exceeded.",IF($P59="Acknowledgment review","Acknowledgment date is not entered and the internal target is exceeded.",IF($P59="Short amount","Check the entered shortfall.",IF($P59="Overage review","Check the entered overage.",IF($P59="Date review","Check the event date sequence.",IF($P59="Intake review","Check the received amount, date, and method.","Complete the required setup fields."))))))))))))</f>
        <v/>
      </c>
    </row>
    <row r="60" ht="32" customHeight="1">
      <c r="A60" s="13" t="n"/>
      <c r="B60" s="13" t="n"/>
      <c r="C60" s="13" t="n"/>
      <c r="D60" s="14" t="n"/>
      <c r="E60" s="13" t="n"/>
      <c r="F60" s="29" t="n"/>
      <c r="G60" s="29" t="n"/>
      <c r="H60" s="14" t="n"/>
      <c r="I60" s="14" t="n"/>
      <c r="J60" s="14" t="n"/>
      <c r="K60" s="13" t="n"/>
      <c r="L60" s="13" t="n"/>
      <c r="M60" s="31">
        <f>IF($A60="","",IF($F60="","",MAX(0,$F60-IF($G60="",0,$G60))))</f>
        <v/>
      </c>
      <c r="N60" s="9">
        <f>IF($A60="","",IF($H60="","",MAX(0,IF($I60&lt;&gt;"",$I60-$H60,'Assumptions'!$B$4-$H60))))</f>
        <v/>
      </c>
      <c r="O60" s="9">
        <f>IF($A60="","",IF($H60="","",MAX(0,IF($J60&lt;&gt;"",$J60-$H60,'Assumptions'!$B$4-$H60))))</f>
        <v/>
      </c>
      <c r="P60" s="20">
        <f>IF($A60="","",IF(OR($B60="",$C60="",$D60="",$E60="",$F60="",$L60=""),"Setup review",IF(AND($F60=0,OR($G60="",$G60=0),$H60="",$I60="",$J60=""),"No deposit due",IF(OR(AND($G60&lt;&gt;"",$H60=""),AND($G60="",$H60&lt;&gt;""),AND($G60&lt;&gt;"",$K60=""),AND($I60&lt;&gt;"",$H60=""),AND($J60&lt;&gt;"",$H60="")),"Intake review",IF(AND($G60="",$H60=""),"Awaiting receipt",IF(OR(AND($I60&lt;&gt;"",$I60&lt;$H60),AND($J60&lt;&gt;"",$J60&lt;$H60)),"Date review",IF($G60&lt;$F60-'Assumptions'!$B$7,"Short amount",IF($G60&gt;$F60+'Assumptions'!$B$7,"Overage review",IF($I60="",IF($N60&gt;'Assumptions'!$B$5,"Deposit review","Deposit pending"),IF($J60="",IF($O60&gt;'Assumptions'!$B$6,"Acknowledgment review","Acknowledgment pending"),"Complete"))))))))))</f>
        <v/>
      </c>
      <c r="Q60" s="21">
        <f>IF($A60="","",IF($P60="Complete",IF(OR($N60&gt;'Assumptions'!$B$5,$O60&gt;'Assumptions'!$B$6),"Complete, but check timing against internal targets.","Entry complete."),IF($P60="No deposit due","No intake due based on the entered required amount.",IF($P60="Awaiting receipt","No receipt is entered, so confirm the next step.",IF($P60="Deposit pending","Deposit date is not entered, and the internal target is not exceeded.",IF($P60="Acknowledgment pending","Acknowledgment date is not entered, and the internal target is not exceeded.",IF($P60="Deposit review","Deposit date is not entered and the internal target is exceeded.",IF($P60="Acknowledgment review","Acknowledgment date is not entered and the internal target is exceeded.",IF($P60="Short amount","Check the entered shortfall.",IF($P60="Overage review","Check the entered overage.",IF($P60="Date review","Check the event date sequence.",IF($P60="Intake review","Check the received amount, date, and method.","Complete the required setup fields."))))))))))))</f>
        <v/>
      </c>
    </row>
    <row r="61" ht="32" customHeight="1">
      <c r="A61" s="13" t="n"/>
      <c r="B61" s="13" t="n"/>
      <c r="C61" s="13" t="n"/>
      <c r="D61" s="14" t="n"/>
      <c r="E61" s="13" t="n"/>
      <c r="F61" s="29" t="n"/>
      <c r="G61" s="29" t="n"/>
      <c r="H61" s="14" t="n"/>
      <c r="I61" s="14" t="n"/>
      <c r="J61" s="14" t="n"/>
      <c r="K61" s="13" t="n"/>
      <c r="L61" s="13" t="n"/>
      <c r="M61" s="30">
        <f>IF($A61="","",IF($F61="","",MAX(0,$F61-IF($G61="",0,$G61))))</f>
        <v/>
      </c>
      <c r="N61" s="11">
        <f>IF($A61="","",IF($H61="","",MAX(0,IF($I61&lt;&gt;"",$I61-$H61,'Assumptions'!$B$4-$H61))))</f>
        <v/>
      </c>
      <c r="O61" s="11">
        <f>IF($A61="","",IF($H61="","",MAX(0,IF($J61&lt;&gt;"",$J61-$H61,'Assumptions'!$B$4-$H61))))</f>
        <v/>
      </c>
      <c r="P61" s="17">
        <f>IF($A61="","",IF(OR($B61="",$C61="",$D61="",$E61="",$F61="",$L61=""),"Setup review",IF(AND($F61=0,OR($G61="",$G61=0),$H61="",$I61="",$J61=""),"No deposit due",IF(OR(AND($G61&lt;&gt;"",$H61=""),AND($G61="",$H61&lt;&gt;""),AND($G61&lt;&gt;"",$K61=""),AND($I61&lt;&gt;"",$H61=""),AND($J61&lt;&gt;"",$H61="")),"Intake review",IF(AND($G61="",$H61=""),"Awaiting receipt",IF(OR(AND($I61&lt;&gt;"",$I61&lt;$H61),AND($J61&lt;&gt;"",$J61&lt;$H61)),"Date review",IF($G61&lt;$F61-'Assumptions'!$B$7,"Short amount",IF($G61&gt;$F61+'Assumptions'!$B$7,"Overage review",IF($I61="",IF($N61&gt;'Assumptions'!$B$5,"Deposit review","Deposit pending"),IF($J61="",IF($O61&gt;'Assumptions'!$B$6,"Acknowledgment review","Acknowledgment pending"),"Complete"))))))))))</f>
        <v/>
      </c>
      <c r="Q61" s="18">
        <f>IF($A61="","",IF($P61="Complete",IF(OR($N61&gt;'Assumptions'!$B$5,$O61&gt;'Assumptions'!$B$6),"Complete, but check timing against internal targets.","Entry complete."),IF($P61="No deposit due","No intake due based on the entered required amount.",IF($P61="Awaiting receipt","No receipt is entered, so confirm the next step.",IF($P61="Deposit pending","Deposit date is not entered, and the internal target is not exceeded.",IF($P61="Acknowledgment pending","Acknowledgment date is not entered, and the internal target is not exceeded.",IF($P61="Deposit review","Deposit date is not entered and the internal target is exceeded.",IF($P61="Acknowledgment review","Acknowledgment date is not entered and the internal target is exceeded.",IF($P61="Short amount","Check the entered shortfall.",IF($P61="Overage review","Check the entered overage.",IF($P61="Date review","Check the event date sequence.",IF($P61="Intake review","Check the received amount, date, and method.","Complete the required setup fields."))))))))))))</f>
        <v/>
      </c>
    </row>
    <row r="62" ht="32" customHeight="1">
      <c r="A62" s="13" t="n"/>
      <c r="B62" s="13" t="n"/>
      <c r="C62" s="13" t="n"/>
      <c r="D62" s="14" t="n"/>
      <c r="E62" s="13" t="n"/>
      <c r="F62" s="29" t="n"/>
      <c r="G62" s="29" t="n"/>
      <c r="H62" s="14" t="n"/>
      <c r="I62" s="14" t="n"/>
      <c r="J62" s="14" t="n"/>
      <c r="K62" s="13" t="n"/>
      <c r="L62" s="13" t="n"/>
      <c r="M62" s="31">
        <f>IF($A62="","",IF($F62="","",MAX(0,$F62-IF($G62="",0,$G62))))</f>
        <v/>
      </c>
      <c r="N62" s="9">
        <f>IF($A62="","",IF($H62="","",MAX(0,IF($I62&lt;&gt;"",$I62-$H62,'Assumptions'!$B$4-$H62))))</f>
        <v/>
      </c>
      <c r="O62" s="9">
        <f>IF($A62="","",IF($H62="","",MAX(0,IF($J62&lt;&gt;"",$J62-$H62,'Assumptions'!$B$4-$H62))))</f>
        <v/>
      </c>
      <c r="P62" s="20">
        <f>IF($A62="","",IF(OR($B62="",$C62="",$D62="",$E62="",$F62="",$L62=""),"Setup review",IF(AND($F62=0,OR($G62="",$G62=0),$H62="",$I62="",$J62=""),"No deposit due",IF(OR(AND($G62&lt;&gt;"",$H62=""),AND($G62="",$H62&lt;&gt;""),AND($G62&lt;&gt;"",$K62=""),AND($I62&lt;&gt;"",$H62=""),AND($J62&lt;&gt;"",$H62="")),"Intake review",IF(AND($G62="",$H62=""),"Awaiting receipt",IF(OR(AND($I62&lt;&gt;"",$I62&lt;$H62),AND($J62&lt;&gt;"",$J62&lt;$H62)),"Date review",IF($G62&lt;$F62-'Assumptions'!$B$7,"Short amount",IF($G62&gt;$F62+'Assumptions'!$B$7,"Overage review",IF($I62="",IF($N62&gt;'Assumptions'!$B$5,"Deposit review","Deposit pending"),IF($J62="",IF($O62&gt;'Assumptions'!$B$6,"Acknowledgment review","Acknowledgment pending"),"Complete"))))))))))</f>
        <v/>
      </c>
      <c r="Q62" s="21">
        <f>IF($A62="","",IF($P62="Complete",IF(OR($N62&gt;'Assumptions'!$B$5,$O62&gt;'Assumptions'!$B$6),"Complete, but check timing against internal targets.","Entry complete."),IF($P62="No deposit due","No intake due based on the entered required amount.",IF($P62="Awaiting receipt","No receipt is entered, so confirm the next step.",IF($P62="Deposit pending","Deposit date is not entered, and the internal target is not exceeded.",IF($P62="Acknowledgment pending","Acknowledgment date is not entered, and the internal target is not exceeded.",IF($P62="Deposit review","Deposit date is not entered and the internal target is exceeded.",IF($P62="Acknowledgment review","Acknowledgment date is not entered and the internal target is exceeded.",IF($P62="Short amount","Check the entered shortfall.",IF($P62="Overage review","Check the entered overage.",IF($P62="Date review","Check the event date sequence.",IF($P62="Intake review","Check the received amount, date, and method.","Complete the required setup fields."))))))))))))</f>
        <v/>
      </c>
    </row>
    <row r="63" ht="32" customHeight="1">
      <c r="A63" s="13" t="n"/>
      <c r="B63" s="13" t="n"/>
      <c r="C63" s="13" t="n"/>
      <c r="D63" s="14" t="n"/>
      <c r="E63" s="13" t="n"/>
      <c r="F63" s="29" t="n"/>
      <c r="G63" s="29" t="n"/>
      <c r="H63" s="14" t="n"/>
      <c r="I63" s="14" t="n"/>
      <c r="J63" s="14" t="n"/>
      <c r="K63" s="13" t="n"/>
      <c r="L63" s="13" t="n"/>
      <c r="M63" s="30">
        <f>IF($A63="","",IF($F63="","",MAX(0,$F63-IF($G63="",0,$G63))))</f>
        <v/>
      </c>
      <c r="N63" s="11">
        <f>IF($A63="","",IF($H63="","",MAX(0,IF($I63&lt;&gt;"",$I63-$H63,'Assumptions'!$B$4-$H63))))</f>
        <v/>
      </c>
      <c r="O63" s="11">
        <f>IF($A63="","",IF($H63="","",MAX(0,IF($J63&lt;&gt;"",$J63-$H63,'Assumptions'!$B$4-$H63))))</f>
        <v/>
      </c>
      <c r="P63" s="17">
        <f>IF($A63="","",IF(OR($B63="",$C63="",$D63="",$E63="",$F63="",$L63=""),"Setup review",IF(AND($F63=0,OR($G63="",$G63=0),$H63="",$I63="",$J63=""),"No deposit due",IF(OR(AND($G63&lt;&gt;"",$H63=""),AND($G63="",$H63&lt;&gt;""),AND($G63&lt;&gt;"",$K63=""),AND($I63&lt;&gt;"",$H63=""),AND($J63&lt;&gt;"",$H63="")),"Intake review",IF(AND($G63="",$H63=""),"Awaiting receipt",IF(OR(AND($I63&lt;&gt;"",$I63&lt;$H63),AND($J63&lt;&gt;"",$J63&lt;$H63)),"Date review",IF($G63&lt;$F63-'Assumptions'!$B$7,"Short amount",IF($G63&gt;$F63+'Assumptions'!$B$7,"Overage review",IF($I63="",IF($N63&gt;'Assumptions'!$B$5,"Deposit review","Deposit pending"),IF($J63="",IF($O63&gt;'Assumptions'!$B$6,"Acknowledgment review","Acknowledgment pending"),"Complete"))))))))))</f>
        <v/>
      </c>
      <c r="Q63" s="18">
        <f>IF($A63="","",IF($P63="Complete",IF(OR($N63&gt;'Assumptions'!$B$5,$O63&gt;'Assumptions'!$B$6),"Complete, but check timing against internal targets.","Entry complete."),IF($P63="No deposit due","No intake due based on the entered required amount.",IF($P63="Awaiting receipt","No receipt is entered, so confirm the next step.",IF($P63="Deposit pending","Deposit date is not entered, and the internal target is not exceeded.",IF($P63="Acknowledgment pending","Acknowledgment date is not entered, and the internal target is not exceeded.",IF($P63="Deposit review","Deposit date is not entered and the internal target is exceeded.",IF($P63="Acknowledgment review","Acknowledgment date is not entered and the internal target is exceeded.",IF($P63="Short amount","Check the entered shortfall.",IF($P63="Overage review","Check the entered overage.",IF($P63="Date review","Check the event date sequence.",IF($P63="Intake review","Check the received amount, date, and method.","Complete the required setup fields."))))))))))))</f>
        <v/>
      </c>
    </row>
    <row r="64" ht="32" customHeight="1">
      <c r="A64" s="13" t="n"/>
      <c r="B64" s="13" t="n"/>
      <c r="C64" s="13" t="n"/>
      <c r="D64" s="14" t="n"/>
      <c r="E64" s="13" t="n"/>
      <c r="F64" s="29" t="n"/>
      <c r="G64" s="29" t="n"/>
      <c r="H64" s="14" t="n"/>
      <c r="I64" s="14" t="n"/>
      <c r="J64" s="14" t="n"/>
      <c r="K64" s="13" t="n"/>
      <c r="L64" s="13" t="n"/>
      <c r="M64" s="31">
        <f>IF($A64="","",IF($F64="","",MAX(0,$F64-IF($G64="",0,$G64))))</f>
        <v/>
      </c>
      <c r="N64" s="9">
        <f>IF($A64="","",IF($H64="","",MAX(0,IF($I64&lt;&gt;"",$I64-$H64,'Assumptions'!$B$4-$H64))))</f>
        <v/>
      </c>
      <c r="O64" s="9">
        <f>IF($A64="","",IF($H64="","",MAX(0,IF($J64&lt;&gt;"",$J64-$H64,'Assumptions'!$B$4-$H64))))</f>
        <v/>
      </c>
      <c r="P64" s="20">
        <f>IF($A64="","",IF(OR($B64="",$C64="",$D64="",$E64="",$F64="",$L64=""),"Setup review",IF(AND($F64=0,OR($G64="",$G64=0),$H64="",$I64="",$J64=""),"No deposit due",IF(OR(AND($G64&lt;&gt;"",$H64=""),AND($G64="",$H64&lt;&gt;""),AND($G64&lt;&gt;"",$K64=""),AND($I64&lt;&gt;"",$H64=""),AND($J64&lt;&gt;"",$H64="")),"Intake review",IF(AND($G64="",$H64=""),"Awaiting receipt",IF(OR(AND($I64&lt;&gt;"",$I64&lt;$H64),AND($J64&lt;&gt;"",$J64&lt;$H64)),"Date review",IF($G64&lt;$F64-'Assumptions'!$B$7,"Short amount",IF($G64&gt;$F64+'Assumptions'!$B$7,"Overage review",IF($I64="",IF($N64&gt;'Assumptions'!$B$5,"Deposit review","Deposit pending"),IF($J64="",IF($O64&gt;'Assumptions'!$B$6,"Acknowledgment review","Acknowledgment pending"),"Complete"))))))))))</f>
        <v/>
      </c>
      <c r="Q64" s="21">
        <f>IF($A64="","",IF($P64="Complete",IF(OR($N64&gt;'Assumptions'!$B$5,$O64&gt;'Assumptions'!$B$6),"Complete, but check timing against internal targets.","Entry complete."),IF($P64="No deposit due","No intake due based on the entered required amount.",IF($P64="Awaiting receipt","No receipt is entered, so confirm the next step.",IF($P64="Deposit pending","Deposit date is not entered, and the internal target is not exceeded.",IF($P64="Acknowledgment pending","Acknowledgment date is not entered, and the internal target is not exceeded.",IF($P64="Deposit review","Deposit date is not entered and the internal target is exceeded.",IF($P64="Acknowledgment review","Acknowledgment date is not entered and the internal target is exceeded.",IF($P64="Short amount","Check the entered shortfall.",IF($P64="Overage review","Check the entered overage.",IF($P64="Date review","Check the event date sequence.",IF($P64="Intake review","Check the received amount, date, and method.","Complete the required setup fields."))))))))))))</f>
        <v/>
      </c>
    </row>
    <row r="65" ht="32" customHeight="1">
      <c r="A65" s="13" t="n"/>
      <c r="B65" s="13" t="n"/>
      <c r="C65" s="13" t="n"/>
      <c r="D65" s="14" t="n"/>
      <c r="E65" s="13" t="n"/>
      <c r="F65" s="29" t="n"/>
      <c r="G65" s="29" t="n"/>
      <c r="H65" s="14" t="n"/>
      <c r="I65" s="14" t="n"/>
      <c r="J65" s="14" t="n"/>
      <c r="K65" s="13" t="n"/>
      <c r="L65" s="13" t="n"/>
      <c r="M65" s="30">
        <f>IF($A65="","",IF($F65="","",MAX(0,$F65-IF($G65="",0,$G65))))</f>
        <v/>
      </c>
      <c r="N65" s="11">
        <f>IF($A65="","",IF($H65="","",MAX(0,IF($I65&lt;&gt;"",$I65-$H65,'Assumptions'!$B$4-$H65))))</f>
        <v/>
      </c>
      <c r="O65" s="11">
        <f>IF($A65="","",IF($H65="","",MAX(0,IF($J65&lt;&gt;"",$J65-$H65,'Assumptions'!$B$4-$H65))))</f>
        <v/>
      </c>
      <c r="P65" s="17">
        <f>IF($A65="","",IF(OR($B65="",$C65="",$D65="",$E65="",$F65="",$L65=""),"Setup review",IF(AND($F65=0,OR($G65="",$G65=0),$H65="",$I65="",$J65=""),"No deposit due",IF(OR(AND($G65&lt;&gt;"",$H65=""),AND($G65="",$H65&lt;&gt;""),AND($G65&lt;&gt;"",$K65=""),AND($I65&lt;&gt;"",$H65=""),AND($J65&lt;&gt;"",$H65="")),"Intake review",IF(AND($G65="",$H65=""),"Awaiting receipt",IF(OR(AND($I65&lt;&gt;"",$I65&lt;$H65),AND($J65&lt;&gt;"",$J65&lt;$H65)),"Date review",IF($G65&lt;$F65-'Assumptions'!$B$7,"Short amount",IF($G65&gt;$F65+'Assumptions'!$B$7,"Overage review",IF($I65="",IF($N65&gt;'Assumptions'!$B$5,"Deposit review","Deposit pending"),IF($J65="",IF($O65&gt;'Assumptions'!$B$6,"Acknowledgment review","Acknowledgment pending"),"Complete"))))))))))</f>
        <v/>
      </c>
      <c r="Q65" s="18">
        <f>IF($A65="","",IF($P65="Complete",IF(OR($N65&gt;'Assumptions'!$B$5,$O65&gt;'Assumptions'!$B$6),"Complete, but check timing against internal targets.","Entry complete."),IF($P65="No deposit due","No intake due based on the entered required amount.",IF($P65="Awaiting receipt","No receipt is entered, so confirm the next step.",IF($P65="Deposit pending","Deposit date is not entered, and the internal target is not exceeded.",IF($P65="Acknowledgment pending","Acknowledgment date is not entered, and the internal target is not exceeded.",IF($P65="Deposit review","Deposit date is not entered and the internal target is exceeded.",IF($P65="Acknowledgment review","Acknowledgment date is not entered and the internal target is exceeded.",IF($P65="Short amount","Check the entered shortfall.",IF($P65="Overage review","Check the entered overage.",IF($P65="Date review","Check the event date sequence.",IF($P65="Intake review","Check the received amount, date, and method.","Complete the required setup fields."))))))))))))</f>
        <v/>
      </c>
    </row>
    <row r="66" ht="32" customHeight="1">
      <c r="A66" s="13" t="n"/>
      <c r="B66" s="13" t="n"/>
      <c r="C66" s="13" t="n"/>
      <c r="D66" s="14" t="n"/>
      <c r="E66" s="13" t="n"/>
      <c r="F66" s="29" t="n"/>
      <c r="G66" s="29" t="n"/>
      <c r="H66" s="14" t="n"/>
      <c r="I66" s="14" t="n"/>
      <c r="J66" s="14" t="n"/>
      <c r="K66" s="13" t="n"/>
      <c r="L66" s="13" t="n"/>
      <c r="M66" s="31">
        <f>IF($A66="","",IF($F66="","",MAX(0,$F66-IF($G66="",0,$G66))))</f>
        <v/>
      </c>
      <c r="N66" s="9">
        <f>IF($A66="","",IF($H66="","",MAX(0,IF($I66&lt;&gt;"",$I66-$H66,'Assumptions'!$B$4-$H66))))</f>
        <v/>
      </c>
      <c r="O66" s="9">
        <f>IF($A66="","",IF($H66="","",MAX(0,IF($J66&lt;&gt;"",$J66-$H66,'Assumptions'!$B$4-$H66))))</f>
        <v/>
      </c>
      <c r="P66" s="20">
        <f>IF($A66="","",IF(OR($B66="",$C66="",$D66="",$E66="",$F66="",$L66=""),"Setup review",IF(AND($F66=0,OR($G66="",$G66=0),$H66="",$I66="",$J66=""),"No deposit due",IF(OR(AND($G66&lt;&gt;"",$H66=""),AND($G66="",$H66&lt;&gt;""),AND($G66&lt;&gt;"",$K66=""),AND($I66&lt;&gt;"",$H66=""),AND($J66&lt;&gt;"",$H66="")),"Intake review",IF(AND($G66="",$H66=""),"Awaiting receipt",IF(OR(AND($I66&lt;&gt;"",$I66&lt;$H66),AND($J66&lt;&gt;"",$J66&lt;$H66)),"Date review",IF($G66&lt;$F66-'Assumptions'!$B$7,"Short amount",IF($G66&gt;$F66+'Assumptions'!$B$7,"Overage review",IF($I66="",IF($N66&gt;'Assumptions'!$B$5,"Deposit review","Deposit pending"),IF($J66="",IF($O66&gt;'Assumptions'!$B$6,"Acknowledgment review","Acknowledgment pending"),"Complete"))))))))))</f>
        <v/>
      </c>
      <c r="Q66" s="21">
        <f>IF($A66="","",IF($P66="Complete",IF(OR($N66&gt;'Assumptions'!$B$5,$O66&gt;'Assumptions'!$B$6),"Complete, but check timing against internal targets.","Entry complete."),IF($P66="No deposit due","No intake due based on the entered required amount.",IF($P66="Awaiting receipt","No receipt is entered, so confirm the next step.",IF($P66="Deposit pending","Deposit date is not entered, and the internal target is not exceeded.",IF($P66="Acknowledgment pending","Acknowledgment date is not entered, and the internal target is not exceeded.",IF($P66="Deposit review","Deposit date is not entered and the internal target is exceeded.",IF($P66="Acknowledgment review","Acknowledgment date is not entered and the internal target is exceeded.",IF($P66="Short amount","Check the entered shortfall.",IF($P66="Overage review","Check the entered overage.",IF($P66="Date review","Check the event date sequence.",IF($P66="Intake review","Check the received amount, date, and method.","Complete the required setup fields."))))))))))))</f>
        <v/>
      </c>
    </row>
    <row r="67" ht="32" customHeight="1">
      <c r="A67" s="13" t="n"/>
      <c r="B67" s="13" t="n"/>
      <c r="C67" s="13" t="n"/>
      <c r="D67" s="14" t="n"/>
      <c r="E67" s="13" t="n"/>
      <c r="F67" s="29" t="n"/>
      <c r="G67" s="29" t="n"/>
      <c r="H67" s="14" t="n"/>
      <c r="I67" s="14" t="n"/>
      <c r="J67" s="14" t="n"/>
      <c r="K67" s="13" t="n"/>
      <c r="L67" s="13" t="n"/>
      <c r="M67" s="30">
        <f>IF($A67="","",IF($F67="","",MAX(0,$F67-IF($G67="",0,$G67))))</f>
        <v/>
      </c>
      <c r="N67" s="11">
        <f>IF($A67="","",IF($H67="","",MAX(0,IF($I67&lt;&gt;"",$I67-$H67,'Assumptions'!$B$4-$H67))))</f>
        <v/>
      </c>
      <c r="O67" s="11">
        <f>IF($A67="","",IF($H67="","",MAX(0,IF($J67&lt;&gt;"",$J67-$H67,'Assumptions'!$B$4-$H67))))</f>
        <v/>
      </c>
      <c r="P67" s="17">
        <f>IF($A67="","",IF(OR($B67="",$C67="",$D67="",$E67="",$F67="",$L67=""),"Setup review",IF(AND($F67=0,OR($G67="",$G67=0),$H67="",$I67="",$J67=""),"No deposit due",IF(OR(AND($G67&lt;&gt;"",$H67=""),AND($G67="",$H67&lt;&gt;""),AND($G67&lt;&gt;"",$K67=""),AND($I67&lt;&gt;"",$H67=""),AND($J67&lt;&gt;"",$H67="")),"Intake review",IF(AND($G67="",$H67=""),"Awaiting receipt",IF(OR(AND($I67&lt;&gt;"",$I67&lt;$H67),AND($J67&lt;&gt;"",$J67&lt;$H67)),"Date review",IF($G67&lt;$F67-'Assumptions'!$B$7,"Short amount",IF($G67&gt;$F67+'Assumptions'!$B$7,"Overage review",IF($I67="",IF($N67&gt;'Assumptions'!$B$5,"Deposit review","Deposit pending"),IF($J67="",IF($O67&gt;'Assumptions'!$B$6,"Acknowledgment review","Acknowledgment pending"),"Complete"))))))))))</f>
        <v/>
      </c>
      <c r="Q67" s="18">
        <f>IF($A67="","",IF($P67="Complete",IF(OR($N67&gt;'Assumptions'!$B$5,$O67&gt;'Assumptions'!$B$6),"Complete, but check timing against internal targets.","Entry complete."),IF($P67="No deposit due","No intake due based on the entered required amount.",IF($P67="Awaiting receipt","No receipt is entered, so confirm the next step.",IF($P67="Deposit pending","Deposit date is not entered, and the internal target is not exceeded.",IF($P67="Acknowledgment pending","Acknowledgment date is not entered, and the internal target is not exceeded.",IF($P67="Deposit review","Deposit date is not entered and the internal target is exceeded.",IF($P67="Acknowledgment review","Acknowledgment date is not entered and the internal target is exceeded.",IF($P67="Short amount","Check the entered shortfall.",IF($P67="Overage review","Check the entered overage.",IF($P67="Date review","Check the event date sequence.",IF($P67="Intake review","Check the received amount, date, and method.","Complete the required setup fields."))))))))))))</f>
        <v/>
      </c>
    </row>
    <row r="68" ht="32" customHeight="1">
      <c r="A68" s="13" t="n"/>
      <c r="B68" s="13" t="n"/>
      <c r="C68" s="13" t="n"/>
      <c r="D68" s="14" t="n"/>
      <c r="E68" s="13" t="n"/>
      <c r="F68" s="29" t="n"/>
      <c r="G68" s="29" t="n"/>
      <c r="H68" s="14" t="n"/>
      <c r="I68" s="14" t="n"/>
      <c r="J68" s="14" t="n"/>
      <c r="K68" s="13" t="n"/>
      <c r="L68" s="13" t="n"/>
      <c r="M68" s="31">
        <f>IF($A68="","",IF($F68="","",MAX(0,$F68-IF($G68="",0,$G68))))</f>
        <v/>
      </c>
      <c r="N68" s="9">
        <f>IF($A68="","",IF($H68="","",MAX(0,IF($I68&lt;&gt;"",$I68-$H68,'Assumptions'!$B$4-$H68))))</f>
        <v/>
      </c>
      <c r="O68" s="9">
        <f>IF($A68="","",IF($H68="","",MAX(0,IF($J68&lt;&gt;"",$J68-$H68,'Assumptions'!$B$4-$H68))))</f>
        <v/>
      </c>
      <c r="P68" s="20">
        <f>IF($A68="","",IF(OR($B68="",$C68="",$D68="",$E68="",$F68="",$L68=""),"Setup review",IF(AND($F68=0,OR($G68="",$G68=0),$H68="",$I68="",$J68=""),"No deposit due",IF(OR(AND($G68&lt;&gt;"",$H68=""),AND($G68="",$H68&lt;&gt;""),AND($G68&lt;&gt;"",$K68=""),AND($I68&lt;&gt;"",$H68=""),AND($J68&lt;&gt;"",$H68="")),"Intake review",IF(AND($G68="",$H68=""),"Awaiting receipt",IF(OR(AND($I68&lt;&gt;"",$I68&lt;$H68),AND($J68&lt;&gt;"",$J68&lt;$H68)),"Date review",IF($G68&lt;$F68-'Assumptions'!$B$7,"Short amount",IF($G68&gt;$F68+'Assumptions'!$B$7,"Overage review",IF($I68="",IF($N68&gt;'Assumptions'!$B$5,"Deposit review","Deposit pending"),IF($J68="",IF($O68&gt;'Assumptions'!$B$6,"Acknowledgment review","Acknowledgment pending"),"Complete"))))))))))</f>
        <v/>
      </c>
      <c r="Q68" s="21">
        <f>IF($A68="","",IF($P68="Complete",IF(OR($N68&gt;'Assumptions'!$B$5,$O68&gt;'Assumptions'!$B$6),"Complete, but check timing against internal targets.","Entry complete."),IF($P68="No deposit due","No intake due based on the entered required amount.",IF($P68="Awaiting receipt","No receipt is entered, so confirm the next step.",IF($P68="Deposit pending","Deposit date is not entered, and the internal target is not exceeded.",IF($P68="Acknowledgment pending","Acknowledgment date is not entered, and the internal target is not exceeded.",IF($P68="Deposit review","Deposit date is not entered and the internal target is exceeded.",IF($P68="Acknowledgment review","Acknowledgment date is not entered and the internal target is exceeded.",IF($P68="Short amount","Check the entered shortfall.",IF($P68="Overage review","Check the entered overage.",IF($P68="Date review","Check the event date sequence.",IF($P68="Intake review","Check the received amount, date, and method.","Complete the required setup fields."))))))))))))</f>
        <v/>
      </c>
    </row>
    <row r="69" ht="32" customHeight="1">
      <c r="A69" s="13" t="n"/>
      <c r="B69" s="13" t="n"/>
      <c r="C69" s="13" t="n"/>
      <c r="D69" s="14" t="n"/>
      <c r="E69" s="13" t="n"/>
      <c r="F69" s="29" t="n"/>
      <c r="G69" s="29" t="n"/>
      <c r="H69" s="14" t="n"/>
      <c r="I69" s="14" t="n"/>
      <c r="J69" s="14" t="n"/>
      <c r="K69" s="13" t="n"/>
      <c r="L69" s="13" t="n"/>
      <c r="M69" s="30">
        <f>IF($A69="","",IF($F69="","",MAX(0,$F69-IF($G69="",0,$G69))))</f>
        <v/>
      </c>
      <c r="N69" s="11">
        <f>IF($A69="","",IF($H69="","",MAX(0,IF($I69&lt;&gt;"",$I69-$H69,'Assumptions'!$B$4-$H69))))</f>
        <v/>
      </c>
      <c r="O69" s="11">
        <f>IF($A69="","",IF($H69="","",MAX(0,IF($J69&lt;&gt;"",$J69-$H69,'Assumptions'!$B$4-$H69))))</f>
        <v/>
      </c>
      <c r="P69" s="17">
        <f>IF($A69="","",IF(OR($B69="",$C69="",$D69="",$E69="",$F69="",$L69=""),"Setup review",IF(AND($F69=0,OR($G69="",$G69=0),$H69="",$I69="",$J69=""),"No deposit due",IF(OR(AND($G69&lt;&gt;"",$H69=""),AND($G69="",$H69&lt;&gt;""),AND($G69&lt;&gt;"",$K69=""),AND($I69&lt;&gt;"",$H69=""),AND($J69&lt;&gt;"",$H69="")),"Intake review",IF(AND($G69="",$H69=""),"Awaiting receipt",IF(OR(AND($I69&lt;&gt;"",$I69&lt;$H69),AND($J69&lt;&gt;"",$J69&lt;$H69)),"Date review",IF($G69&lt;$F69-'Assumptions'!$B$7,"Short amount",IF($G69&gt;$F69+'Assumptions'!$B$7,"Overage review",IF($I69="",IF($N69&gt;'Assumptions'!$B$5,"Deposit review","Deposit pending"),IF($J69="",IF($O69&gt;'Assumptions'!$B$6,"Acknowledgment review","Acknowledgment pending"),"Complete"))))))))))</f>
        <v/>
      </c>
      <c r="Q69" s="18">
        <f>IF($A69="","",IF($P69="Complete",IF(OR($N69&gt;'Assumptions'!$B$5,$O69&gt;'Assumptions'!$B$6),"Complete, but check timing against internal targets.","Entry complete."),IF($P69="No deposit due","No intake due based on the entered required amount.",IF($P69="Awaiting receipt","No receipt is entered, so confirm the next step.",IF($P69="Deposit pending","Deposit date is not entered, and the internal target is not exceeded.",IF($P69="Acknowledgment pending","Acknowledgment date is not entered, and the internal target is not exceeded.",IF($P69="Deposit review","Deposit date is not entered and the internal target is exceeded.",IF($P69="Acknowledgment review","Acknowledgment date is not entered and the internal target is exceeded.",IF($P69="Short amount","Check the entered shortfall.",IF($P69="Overage review","Check the entered overage.",IF($P69="Date review","Check the event date sequence.",IF($P69="Intake review","Check the received amount, date, and method.","Complete the required setup fields."))))))))))))</f>
        <v/>
      </c>
    </row>
    <row r="70" ht="32" customHeight="1">
      <c r="A70" s="13" t="n"/>
      <c r="B70" s="13" t="n"/>
      <c r="C70" s="13" t="n"/>
      <c r="D70" s="14" t="n"/>
      <c r="E70" s="13" t="n"/>
      <c r="F70" s="29" t="n"/>
      <c r="G70" s="29" t="n"/>
      <c r="H70" s="14" t="n"/>
      <c r="I70" s="14" t="n"/>
      <c r="J70" s="14" t="n"/>
      <c r="K70" s="13" t="n"/>
      <c r="L70" s="13" t="n"/>
      <c r="M70" s="31">
        <f>IF($A70="","",IF($F70="","",MAX(0,$F70-IF($G70="",0,$G70))))</f>
        <v/>
      </c>
      <c r="N70" s="9">
        <f>IF($A70="","",IF($H70="","",MAX(0,IF($I70&lt;&gt;"",$I70-$H70,'Assumptions'!$B$4-$H70))))</f>
        <v/>
      </c>
      <c r="O70" s="9">
        <f>IF($A70="","",IF($H70="","",MAX(0,IF($J70&lt;&gt;"",$J70-$H70,'Assumptions'!$B$4-$H70))))</f>
        <v/>
      </c>
      <c r="P70" s="20">
        <f>IF($A70="","",IF(OR($B70="",$C70="",$D70="",$E70="",$F70="",$L70=""),"Setup review",IF(AND($F70=0,OR($G70="",$G70=0),$H70="",$I70="",$J70=""),"No deposit due",IF(OR(AND($G70&lt;&gt;"",$H70=""),AND($G70="",$H70&lt;&gt;""),AND($G70&lt;&gt;"",$K70=""),AND($I70&lt;&gt;"",$H70=""),AND($J70&lt;&gt;"",$H70="")),"Intake review",IF(AND($G70="",$H70=""),"Awaiting receipt",IF(OR(AND($I70&lt;&gt;"",$I70&lt;$H70),AND($J70&lt;&gt;"",$J70&lt;$H70)),"Date review",IF($G70&lt;$F70-'Assumptions'!$B$7,"Short amount",IF($G70&gt;$F70+'Assumptions'!$B$7,"Overage review",IF($I70="",IF($N70&gt;'Assumptions'!$B$5,"Deposit review","Deposit pending"),IF($J70="",IF($O70&gt;'Assumptions'!$B$6,"Acknowledgment review","Acknowledgment pending"),"Complete"))))))))))</f>
        <v/>
      </c>
      <c r="Q70" s="21">
        <f>IF($A70="","",IF($P70="Complete",IF(OR($N70&gt;'Assumptions'!$B$5,$O70&gt;'Assumptions'!$B$6),"Complete, but check timing against internal targets.","Entry complete."),IF($P70="No deposit due","No intake due based on the entered required amount.",IF($P70="Awaiting receipt","No receipt is entered, so confirm the next step.",IF($P70="Deposit pending","Deposit date is not entered, and the internal target is not exceeded.",IF($P70="Acknowledgment pending","Acknowledgment date is not entered, and the internal target is not exceeded.",IF($P70="Deposit review","Deposit date is not entered and the internal target is exceeded.",IF($P70="Acknowledgment review","Acknowledgment date is not entered and the internal target is exceeded.",IF($P70="Short amount","Check the entered shortfall.",IF($P70="Overage review","Check the entered overage.",IF($P70="Date review","Check the event date sequence.",IF($P70="Intake review","Check the received amount, date, and method.","Complete the required setup fields."))))))))))))</f>
        <v/>
      </c>
    </row>
    <row r="71" ht="32" customHeight="1">
      <c r="A71" s="13" t="n"/>
      <c r="B71" s="13" t="n"/>
      <c r="C71" s="13" t="n"/>
      <c r="D71" s="14" t="n"/>
      <c r="E71" s="13" t="n"/>
      <c r="F71" s="29" t="n"/>
      <c r="G71" s="29" t="n"/>
      <c r="H71" s="14" t="n"/>
      <c r="I71" s="14" t="n"/>
      <c r="J71" s="14" t="n"/>
      <c r="K71" s="13" t="n"/>
      <c r="L71" s="13" t="n"/>
      <c r="M71" s="30">
        <f>IF($A71="","",IF($F71="","",MAX(0,$F71-IF($G71="",0,$G71))))</f>
        <v/>
      </c>
      <c r="N71" s="11">
        <f>IF($A71="","",IF($H71="","",MAX(0,IF($I71&lt;&gt;"",$I71-$H71,'Assumptions'!$B$4-$H71))))</f>
        <v/>
      </c>
      <c r="O71" s="11">
        <f>IF($A71="","",IF($H71="","",MAX(0,IF($J71&lt;&gt;"",$J71-$H71,'Assumptions'!$B$4-$H71))))</f>
        <v/>
      </c>
      <c r="P71" s="17">
        <f>IF($A71="","",IF(OR($B71="",$C71="",$D71="",$E71="",$F71="",$L71=""),"Setup review",IF(AND($F71=0,OR($G71="",$G71=0),$H71="",$I71="",$J71=""),"No deposit due",IF(OR(AND($G71&lt;&gt;"",$H71=""),AND($G71="",$H71&lt;&gt;""),AND($G71&lt;&gt;"",$K71=""),AND($I71&lt;&gt;"",$H71=""),AND($J71&lt;&gt;"",$H71="")),"Intake review",IF(AND($G71="",$H71=""),"Awaiting receipt",IF(OR(AND($I71&lt;&gt;"",$I71&lt;$H71),AND($J71&lt;&gt;"",$J71&lt;$H71)),"Date review",IF($G71&lt;$F71-'Assumptions'!$B$7,"Short amount",IF($G71&gt;$F71+'Assumptions'!$B$7,"Overage review",IF($I71="",IF($N71&gt;'Assumptions'!$B$5,"Deposit review","Deposit pending"),IF($J71="",IF($O71&gt;'Assumptions'!$B$6,"Acknowledgment review","Acknowledgment pending"),"Complete"))))))))))</f>
        <v/>
      </c>
      <c r="Q71" s="18">
        <f>IF($A71="","",IF($P71="Complete",IF(OR($N71&gt;'Assumptions'!$B$5,$O71&gt;'Assumptions'!$B$6),"Complete, but check timing against internal targets.","Entry complete."),IF($P71="No deposit due","No intake due based on the entered required amount.",IF($P71="Awaiting receipt","No receipt is entered, so confirm the next step.",IF($P71="Deposit pending","Deposit date is not entered, and the internal target is not exceeded.",IF($P71="Acknowledgment pending","Acknowledgment date is not entered, and the internal target is not exceeded.",IF($P71="Deposit review","Deposit date is not entered and the internal target is exceeded.",IF($P71="Acknowledgment review","Acknowledgment date is not entered and the internal target is exceeded.",IF($P71="Short amount","Check the entered shortfall.",IF($P71="Overage review","Check the entered overage.",IF($P71="Date review","Check the event date sequence.",IF($P71="Intake review","Check the received amount, date, and method.","Complete the required setup fields."))))))))))))</f>
        <v/>
      </c>
    </row>
    <row r="72" ht="32" customHeight="1">
      <c r="A72" s="13" t="n"/>
      <c r="B72" s="13" t="n"/>
      <c r="C72" s="13" t="n"/>
      <c r="D72" s="14" t="n"/>
      <c r="E72" s="13" t="n"/>
      <c r="F72" s="29" t="n"/>
      <c r="G72" s="29" t="n"/>
      <c r="H72" s="14" t="n"/>
      <c r="I72" s="14" t="n"/>
      <c r="J72" s="14" t="n"/>
      <c r="K72" s="13" t="n"/>
      <c r="L72" s="13" t="n"/>
      <c r="M72" s="31">
        <f>IF($A72="","",IF($F72="","",MAX(0,$F72-IF($G72="",0,$G72))))</f>
        <v/>
      </c>
      <c r="N72" s="9">
        <f>IF($A72="","",IF($H72="","",MAX(0,IF($I72&lt;&gt;"",$I72-$H72,'Assumptions'!$B$4-$H72))))</f>
        <v/>
      </c>
      <c r="O72" s="9">
        <f>IF($A72="","",IF($H72="","",MAX(0,IF($J72&lt;&gt;"",$J72-$H72,'Assumptions'!$B$4-$H72))))</f>
        <v/>
      </c>
      <c r="P72" s="20">
        <f>IF($A72="","",IF(OR($B72="",$C72="",$D72="",$E72="",$F72="",$L72=""),"Setup review",IF(AND($F72=0,OR($G72="",$G72=0),$H72="",$I72="",$J72=""),"No deposit due",IF(OR(AND($G72&lt;&gt;"",$H72=""),AND($G72="",$H72&lt;&gt;""),AND($G72&lt;&gt;"",$K72=""),AND($I72&lt;&gt;"",$H72=""),AND($J72&lt;&gt;"",$H72="")),"Intake review",IF(AND($G72="",$H72=""),"Awaiting receipt",IF(OR(AND($I72&lt;&gt;"",$I72&lt;$H72),AND($J72&lt;&gt;"",$J72&lt;$H72)),"Date review",IF($G72&lt;$F72-'Assumptions'!$B$7,"Short amount",IF($G72&gt;$F72+'Assumptions'!$B$7,"Overage review",IF($I72="",IF($N72&gt;'Assumptions'!$B$5,"Deposit review","Deposit pending"),IF($J72="",IF($O72&gt;'Assumptions'!$B$6,"Acknowledgment review","Acknowledgment pending"),"Complete"))))))))))</f>
        <v/>
      </c>
      <c r="Q72" s="21">
        <f>IF($A72="","",IF($P72="Complete",IF(OR($N72&gt;'Assumptions'!$B$5,$O72&gt;'Assumptions'!$B$6),"Complete, but check timing against internal targets.","Entry complete."),IF($P72="No deposit due","No intake due based on the entered required amount.",IF($P72="Awaiting receipt","No receipt is entered, so confirm the next step.",IF($P72="Deposit pending","Deposit date is not entered, and the internal target is not exceeded.",IF($P72="Acknowledgment pending","Acknowledgment date is not entered, and the internal target is not exceeded.",IF($P72="Deposit review","Deposit date is not entered and the internal target is exceeded.",IF($P72="Acknowledgment review","Acknowledgment date is not entered and the internal target is exceeded.",IF($P72="Short amount","Check the entered shortfall.",IF($P72="Overage review","Check the entered overage.",IF($P72="Date review","Check the event date sequence.",IF($P72="Intake review","Check the received amount, date, and method.","Complete the required setup fields."))))))))))))</f>
        <v/>
      </c>
    </row>
    <row r="73" ht="32" customHeight="1">
      <c r="A73" s="13" t="n"/>
      <c r="B73" s="13" t="n"/>
      <c r="C73" s="13" t="n"/>
      <c r="D73" s="14" t="n"/>
      <c r="E73" s="13" t="n"/>
      <c r="F73" s="29" t="n"/>
      <c r="G73" s="29" t="n"/>
      <c r="H73" s="14" t="n"/>
      <c r="I73" s="14" t="n"/>
      <c r="J73" s="14" t="n"/>
      <c r="K73" s="13" t="n"/>
      <c r="L73" s="13" t="n"/>
      <c r="M73" s="30">
        <f>IF($A73="","",IF($F73="","",MAX(0,$F73-IF($G73="",0,$G73))))</f>
        <v/>
      </c>
      <c r="N73" s="11">
        <f>IF($A73="","",IF($H73="","",MAX(0,IF($I73&lt;&gt;"",$I73-$H73,'Assumptions'!$B$4-$H73))))</f>
        <v/>
      </c>
      <c r="O73" s="11">
        <f>IF($A73="","",IF($H73="","",MAX(0,IF($J73&lt;&gt;"",$J73-$H73,'Assumptions'!$B$4-$H73))))</f>
        <v/>
      </c>
      <c r="P73" s="17">
        <f>IF($A73="","",IF(OR($B73="",$C73="",$D73="",$E73="",$F73="",$L73=""),"Setup review",IF(AND($F73=0,OR($G73="",$G73=0),$H73="",$I73="",$J73=""),"No deposit due",IF(OR(AND($G73&lt;&gt;"",$H73=""),AND($G73="",$H73&lt;&gt;""),AND($G73&lt;&gt;"",$K73=""),AND($I73&lt;&gt;"",$H73=""),AND($J73&lt;&gt;"",$H73="")),"Intake review",IF(AND($G73="",$H73=""),"Awaiting receipt",IF(OR(AND($I73&lt;&gt;"",$I73&lt;$H73),AND($J73&lt;&gt;"",$J73&lt;$H73)),"Date review",IF($G73&lt;$F73-'Assumptions'!$B$7,"Short amount",IF($G73&gt;$F73+'Assumptions'!$B$7,"Overage review",IF($I73="",IF($N73&gt;'Assumptions'!$B$5,"Deposit review","Deposit pending"),IF($J73="",IF($O73&gt;'Assumptions'!$B$6,"Acknowledgment review","Acknowledgment pending"),"Complete"))))))))))</f>
        <v/>
      </c>
      <c r="Q73" s="18">
        <f>IF($A73="","",IF($P73="Complete",IF(OR($N73&gt;'Assumptions'!$B$5,$O73&gt;'Assumptions'!$B$6),"Complete, but check timing against internal targets.","Entry complete."),IF($P73="No deposit due","No intake due based on the entered required amount.",IF($P73="Awaiting receipt","No receipt is entered, so confirm the next step.",IF($P73="Deposit pending","Deposit date is not entered, and the internal target is not exceeded.",IF($P73="Acknowledgment pending","Acknowledgment date is not entered, and the internal target is not exceeded.",IF($P73="Deposit review","Deposit date is not entered and the internal target is exceeded.",IF($P73="Acknowledgment review","Acknowledgment date is not entered and the internal target is exceeded.",IF($P73="Short amount","Check the entered shortfall.",IF($P73="Overage review","Check the entered overage.",IF($P73="Date review","Check the event date sequence.",IF($P73="Intake review","Check the received amount, date, and method.","Complete the required setup fields."))))))))))))</f>
        <v/>
      </c>
    </row>
    <row r="74" ht="32" customHeight="1">
      <c r="A74" s="13" t="n"/>
      <c r="B74" s="13" t="n"/>
      <c r="C74" s="13" t="n"/>
      <c r="D74" s="14" t="n"/>
      <c r="E74" s="13" t="n"/>
      <c r="F74" s="29" t="n"/>
      <c r="G74" s="29" t="n"/>
      <c r="H74" s="14" t="n"/>
      <c r="I74" s="14" t="n"/>
      <c r="J74" s="14" t="n"/>
      <c r="K74" s="13" t="n"/>
      <c r="L74" s="13" t="n"/>
      <c r="M74" s="31">
        <f>IF($A74="","",IF($F74="","",MAX(0,$F74-IF($G74="",0,$G74))))</f>
        <v/>
      </c>
      <c r="N74" s="9">
        <f>IF($A74="","",IF($H74="","",MAX(0,IF($I74&lt;&gt;"",$I74-$H74,'Assumptions'!$B$4-$H74))))</f>
        <v/>
      </c>
      <c r="O74" s="9">
        <f>IF($A74="","",IF($H74="","",MAX(0,IF($J74&lt;&gt;"",$J74-$H74,'Assumptions'!$B$4-$H74))))</f>
        <v/>
      </c>
      <c r="P74" s="20">
        <f>IF($A74="","",IF(OR($B74="",$C74="",$D74="",$E74="",$F74="",$L74=""),"Setup review",IF(AND($F74=0,OR($G74="",$G74=0),$H74="",$I74="",$J74=""),"No deposit due",IF(OR(AND($G74&lt;&gt;"",$H74=""),AND($G74="",$H74&lt;&gt;""),AND($G74&lt;&gt;"",$K74=""),AND($I74&lt;&gt;"",$H74=""),AND($J74&lt;&gt;"",$H74="")),"Intake review",IF(AND($G74="",$H74=""),"Awaiting receipt",IF(OR(AND($I74&lt;&gt;"",$I74&lt;$H74),AND($J74&lt;&gt;"",$J74&lt;$H74)),"Date review",IF($G74&lt;$F74-'Assumptions'!$B$7,"Short amount",IF($G74&gt;$F74+'Assumptions'!$B$7,"Overage review",IF($I74="",IF($N74&gt;'Assumptions'!$B$5,"Deposit review","Deposit pending"),IF($J74="",IF($O74&gt;'Assumptions'!$B$6,"Acknowledgment review","Acknowledgment pending"),"Complete"))))))))))</f>
        <v/>
      </c>
      <c r="Q74" s="21">
        <f>IF($A74="","",IF($P74="Complete",IF(OR($N74&gt;'Assumptions'!$B$5,$O74&gt;'Assumptions'!$B$6),"Complete, but check timing against internal targets.","Entry complete."),IF($P74="No deposit due","No intake due based on the entered required amount.",IF($P74="Awaiting receipt","No receipt is entered, so confirm the next step.",IF($P74="Deposit pending","Deposit date is not entered, and the internal target is not exceeded.",IF($P74="Acknowledgment pending","Acknowledgment date is not entered, and the internal target is not exceeded.",IF($P74="Deposit review","Deposit date is not entered and the internal target is exceeded.",IF($P74="Acknowledgment review","Acknowledgment date is not entered and the internal target is exceeded.",IF($P74="Short amount","Check the entered shortfall.",IF($P74="Overage review","Check the entered overage.",IF($P74="Date review","Check the event date sequence.",IF($P74="Intake review","Check the received amount, date, and method.","Complete the required setup fields."))))))))))))</f>
        <v/>
      </c>
    </row>
    <row r="75" ht="32" customHeight="1">
      <c r="A75" s="13" t="n"/>
      <c r="B75" s="13" t="n"/>
      <c r="C75" s="13" t="n"/>
      <c r="D75" s="14" t="n"/>
      <c r="E75" s="13" t="n"/>
      <c r="F75" s="29" t="n"/>
      <c r="G75" s="29" t="n"/>
      <c r="H75" s="14" t="n"/>
      <c r="I75" s="14" t="n"/>
      <c r="J75" s="14" t="n"/>
      <c r="K75" s="13" t="n"/>
      <c r="L75" s="13" t="n"/>
      <c r="M75" s="30">
        <f>IF($A75="","",IF($F75="","",MAX(0,$F75-IF($G75="",0,$G75))))</f>
        <v/>
      </c>
      <c r="N75" s="11">
        <f>IF($A75="","",IF($H75="","",MAX(0,IF($I75&lt;&gt;"",$I75-$H75,'Assumptions'!$B$4-$H75))))</f>
        <v/>
      </c>
      <c r="O75" s="11">
        <f>IF($A75="","",IF($H75="","",MAX(0,IF($J75&lt;&gt;"",$J75-$H75,'Assumptions'!$B$4-$H75))))</f>
        <v/>
      </c>
      <c r="P75" s="17">
        <f>IF($A75="","",IF(OR($B75="",$C75="",$D75="",$E75="",$F75="",$L75=""),"Setup review",IF(AND($F75=0,OR($G75="",$G75=0),$H75="",$I75="",$J75=""),"No deposit due",IF(OR(AND($G75&lt;&gt;"",$H75=""),AND($G75="",$H75&lt;&gt;""),AND($G75&lt;&gt;"",$K75=""),AND($I75&lt;&gt;"",$H75=""),AND($J75&lt;&gt;"",$H75="")),"Intake review",IF(AND($G75="",$H75=""),"Awaiting receipt",IF(OR(AND($I75&lt;&gt;"",$I75&lt;$H75),AND($J75&lt;&gt;"",$J75&lt;$H75)),"Date review",IF($G75&lt;$F75-'Assumptions'!$B$7,"Short amount",IF($G75&gt;$F75+'Assumptions'!$B$7,"Overage review",IF($I75="",IF($N75&gt;'Assumptions'!$B$5,"Deposit review","Deposit pending"),IF($J75="",IF($O75&gt;'Assumptions'!$B$6,"Acknowledgment review","Acknowledgment pending"),"Complete"))))))))))</f>
        <v/>
      </c>
      <c r="Q75" s="18">
        <f>IF($A75="","",IF($P75="Complete",IF(OR($N75&gt;'Assumptions'!$B$5,$O75&gt;'Assumptions'!$B$6),"Complete, but check timing against internal targets.","Entry complete."),IF($P75="No deposit due","No intake due based on the entered required amount.",IF($P75="Awaiting receipt","No receipt is entered, so confirm the next step.",IF($P75="Deposit pending","Deposit date is not entered, and the internal target is not exceeded.",IF($P75="Acknowledgment pending","Acknowledgment date is not entered, and the internal target is not exceeded.",IF($P75="Deposit review","Deposit date is not entered and the internal target is exceeded.",IF($P75="Acknowledgment review","Acknowledgment date is not entered and the internal target is exceeded.",IF($P75="Short amount","Check the entered shortfall.",IF($P75="Overage review","Check the entered overage.",IF($P75="Date review","Check the event date sequence.",IF($P75="Intake review","Check the received amount, date, and method.","Complete the required setup fields."))))))))))))</f>
        <v/>
      </c>
    </row>
    <row r="76" ht="32" customHeight="1">
      <c r="A76" s="13" t="n"/>
      <c r="B76" s="13" t="n"/>
      <c r="C76" s="13" t="n"/>
      <c r="D76" s="14" t="n"/>
      <c r="E76" s="13" t="n"/>
      <c r="F76" s="29" t="n"/>
      <c r="G76" s="29" t="n"/>
      <c r="H76" s="14" t="n"/>
      <c r="I76" s="14" t="n"/>
      <c r="J76" s="14" t="n"/>
      <c r="K76" s="13" t="n"/>
      <c r="L76" s="13" t="n"/>
      <c r="M76" s="31">
        <f>IF($A76="","",IF($F76="","",MAX(0,$F76-IF($G76="",0,$G76))))</f>
        <v/>
      </c>
      <c r="N76" s="9">
        <f>IF($A76="","",IF($H76="","",MAX(0,IF($I76&lt;&gt;"",$I76-$H76,'Assumptions'!$B$4-$H76))))</f>
        <v/>
      </c>
      <c r="O76" s="9">
        <f>IF($A76="","",IF($H76="","",MAX(0,IF($J76&lt;&gt;"",$J76-$H76,'Assumptions'!$B$4-$H76))))</f>
        <v/>
      </c>
      <c r="P76" s="20">
        <f>IF($A76="","",IF(OR($B76="",$C76="",$D76="",$E76="",$F76="",$L76=""),"Setup review",IF(AND($F76=0,OR($G76="",$G76=0),$H76="",$I76="",$J76=""),"No deposit due",IF(OR(AND($G76&lt;&gt;"",$H76=""),AND($G76="",$H76&lt;&gt;""),AND($G76&lt;&gt;"",$K76=""),AND($I76&lt;&gt;"",$H76=""),AND($J76&lt;&gt;"",$H76="")),"Intake review",IF(AND($G76="",$H76=""),"Awaiting receipt",IF(OR(AND($I76&lt;&gt;"",$I76&lt;$H76),AND($J76&lt;&gt;"",$J76&lt;$H76)),"Date review",IF($G76&lt;$F76-'Assumptions'!$B$7,"Short amount",IF($G76&gt;$F76+'Assumptions'!$B$7,"Overage review",IF($I76="",IF($N76&gt;'Assumptions'!$B$5,"Deposit review","Deposit pending"),IF($J76="",IF($O76&gt;'Assumptions'!$B$6,"Acknowledgment review","Acknowledgment pending"),"Complete"))))))))))</f>
        <v/>
      </c>
      <c r="Q76" s="21">
        <f>IF($A76="","",IF($P76="Complete",IF(OR($N76&gt;'Assumptions'!$B$5,$O76&gt;'Assumptions'!$B$6),"Complete, but check timing against internal targets.","Entry complete."),IF($P76="No deposit due","No intake due based on the entered required amount.",IF($P76="Awaiting receipt","No receipt is entered, so confirm the next step.",IF($P76="Deposit pending","Deposit date is not entered, and the internal target is not exceeded.",IF($P76="Acknowledgment pending","Acknowledgment date is not entered, and the internal target is not exceeded.",IF($P76="Deposit review","Deposit date is not entered and the internal target is exceeded.",IF($P76="Acknowledgment review","Acknowledgment date is not entered and the internal target is exceeded.",IF($P76="Short amount","Check the entered shortfall.",IF($P76="Overage review","Check the entered overage.",IF($P76="Date review","Check the event date sequence.",IF($P76="Intake review","Check the received amount, date, and method.","Complete the required setup fields."))))))))))))</f>
        <v/>
      </c>
    </row>
    <row r="77" ht="32" customHeight="1">
      <c r="A77" s="13" t="n"/>
      <c r="B77" s="13" t="n"/>
      <c r="C77" s="13" t="n"/>
      <c r="D77" s="14" t="n"/>
      <c r="E77" s="13" t="n"/>
      <c r="F77" s="29" t="n"/>
      <c r="G77" s="29" t="n"/>
      <c r="H77" s="14" t="n"/>
      <c r="I77" s="14" t="n"/>
      <c r="J77" s="14" t="n"/>
      <c r="K77" s="13" t="n"/>
      <c r="L77" s="13" t="n"/>
      <c r="M77" s="30">
        <f>IF($A77="","",IF($F77="","",MAX(0,$F77-IF($G77="",0,$G77))))</f>
        <v/>
      </c>
      <c r="N77" s="11">
        <f>IF($A77="","",IF($H77="","",MAX(0,IF($I77&lt;&gt;"",$I77-$H77,'Assumptions'!$B$4-$H77))))</f>
        <v/>
      </c>
      <c r="O77" s="11">
        <f>IF($A77="","",IF($H77="","",MAX(0,IF($J77&lt;&gt;"",$J77-$H77,'Assumptions'!$B$4-$H77))))</f>
        <v/>
      </c>
      <c r="P77" s="17">
        <f>IF($A77="","",IF(OR($B77="",$C77="",$D77="",$E77="",$F77="",$L77=""),"Setup review",IF(AND($F77=0,OR($G77="",$G77=0),$H77="",$I77="",$J77=""),"No deposit due",IF(OR(AND($G77&lt;&gt;"",$H77=""),AND($G77="",$H77&lt;&gt;""),AND($G77&lt;&gt;"",$K77=""),AND($I77&lt;&gt;"",$H77=""),AND($J77&lt;&gt;"",$H77="")),"Intake review",IF(AND($G77="",$H77=""),"Awaiting receipt",IF(OR(AND($I77&lt;&gt;"",$I77&lt;$H77),AND($J77&lt;&gt;"",$J77&lt;$H77)),"Date review",IF($G77&lt;$F77-'Assumptions'!$B$7,"Short amount",IF($G77&gt;$F77+'Assumptions'!$B$7,"Overage review",IF($I77="",IF($N77&gt;'Assumptions'!$B$5,"Deposit review","Deposit pending"),IF($J77="",IF($O77&gt;'Assumptions'!$B$6,"Acknowledgment review","Acknowledgment pending"),"Complete"))))))))))</f>
        <v/>
      </c>
      <c r="Q77" s="18">
        <f>IF($A77="","",IF($P77="Complete",IF(OR($N77&gt;'Assumptions'!$B$5,$O77&gt;'Assumptions'!$B$6),"Complete, but check timing against internal targets.","Entry complete."),IF($P77="No deposit due","No intake due based on the entered required amount.",IF($P77="Awaiting receipt","No receipt is entered, so confirm the next step.",IF($P77="Deposit pending","Deposit date is not entered, and the internal target is not exceeded.",IF($P77="Acknowledgment pending","Acknowledgment date is not entered, and the internal target is not exceeded.",IF($P77="Deposit review","Deposit date is not entered and the internal target is exceeded.",IF($P77="Acknowledgment review","Acknowledgment date is not entered and the internal target is exceeded.",IF($P77="Short amount","Check the entered shortfall.",IF($P77="Overage review","Check the entered overage.",IF($P77="Date review","Check the event date sequence.",IF($P77="Intake review","Check the received amount, date, and method.","Complete the required setup fields."))))))))))))</f>
        <v/>
      </c>
    </row>
    <row r="78" ht="32" customHeight="1">
      <c r="A78" s="13" t="n"/>
      <c r="B78" s="13" t="n"/>
      <c r="C78" s="13" t="n"/>
      <c r="D78" s="14" t="n"/>
      <c r="E78" s="13" t="n"/>
      <c r="F78" s="29" t="n"/>
      <c r="G78" s="29" t="n"/>
      <c r="H78" s="14" t="n"/>
      <c r="I78" s="14" t="n"/>
      <c r="J78" s="14" t="n"/>
      <c r="K78" s="13" t="n"/>
      <c r="L78" s="13" t="n"/>
      <c r="M78" s="31">
        <f>IF($A78="","",IF($F78="","",MAX(0,$F78-IF($G78="",0,$G78))))</f>
        <v/>
      </c>
      <c r="N78" s="9">
        <f>IF($A78="","",IF($H78="","",MAX(0,IF($I78&lt;&gt;"",$I78-$H78,'Assumptions'!$B$4-$H78))))</f>
        <v/>
      </c>
      <c r="O78" s="9">
        <f>IF($A78="","",IF($H78="","",MAX(0,IF($J78&lt;&gt;"",$J78-$H78,'Assumptions'!$B$4-$H78))))</f>
        <v/>
      </c>
      <c r="P78" s="20">
        <f>IF($A78="","",IF(OR($B78="",$C78="",$D78="",$E78="",$F78="",$L78=""),"Setup review",IF(AND($F78=0,OR($G78="",$G78=0),$H78="",$I78="",$J78=""),"No deposit due",IF(OR(AND($G78&lt;&gt;"",$H78=""),AND($G78="",$H78&lt;&gt;""),AND($G78&lt;&gt;"",$K78=""),AND($I78&lt;&gt;"",$H78=""),AND($J78&lt;&gt;"",$H78="")),"Intake review",IF(AND($G78="",$H78=""),"Awaiting receipt",IF(OR(AND($I78&lt;&gt;"",$I78&lt;$H78),AND($J78&lt;&gt;"",$J78&lt;$H78)),"Date review",IF($G78&lt;$F78-'Assumptions'!$B$7,"Short amount",IF($G78&gt;$F78+'Assumptions'!$B$7,"Overage review",IF($I78="",IF($N78&gt;'Assumptions'!$B$5,"Deposit review","Deposit pending"),IF($J78="",IF($O78&gt;'Assumptions'!$B$6,"Acknowledgment review","Acknowledgment pending"),"Complete"))))))))))</f>
        <v/>
      </c>
      <c r="Q78" s="21">
        <f>IF($A78="","",IF($P78="Complete",IF(OR($N78&gt;'Assumptions'!$B$5,$O78&gt;'Assumptions'!$B$6),"Complete, but check timing against internal targets.","Entry complete."),IF($P78="No deposit due","No intake due based on the entered required amount.",IF($P78="Awaiting receipt","No receipt is entered, so confirm the next step.",IF($P78="Deposit pending","Deposit date is not entered, and the internal target is not exceeded.",IF($P78="Acknowledgment pending","Acknowledgment date is not entered, and the internal target is not exceeded.",IF($P78="Deposit review","Deposit date is not entered and the internal target is exceeded.",IF($P78="Acknowledgment review","Acknowledgment date is not entered and the internal target is exceeded.",IF($P78="Short amount","Check the entered shortfall.",IF($P78="Overage review","Check the entered overage.",IF($P78="Date review","Check the event date sequence.",IF($P78="Intake review","Check the received amount, date, and method.","Complete the required setup fields."))))))))))))</f>
        <v/>
      </c>
    </row>
    <row r="79" ht="32" customHeight="1">
      <c r="A79" s="13" t="n"/>
      <c r="B79" s="13" t="n"/>
      <c r="C79" s="13" t="n"/>
      <c r="D79" s="14" t="n"/>
      <c r="E79" s="13" t="n"/>
      <c r="F79" s="29" t="n"/>
      <c r="G79" s="29" t="n"/>
      <c r="H79" s="14" t="n"/>
      <c r="I79" s="14" t="n"/>
      <c r="J79" s="14" t="n"/>
      <c r="K79" s="13" t="n"/>
      <c r="L79" s="13" t="n"/>
      <c r="M79" s="30">
        <f>IF($A79="","",IF($F79="","",MAX(0,$F79-IF($G79="",0,$G79))))</f>
        <v/>
      </c>
      <c r="N79" s="11">
        <f>IF($A79="","",IF($H79="","",MAX(0,IF($I79&lt;&gt;"",$I79-$H79,'Assumptions'!$B$4-$H79))))</f>
        <v/>
      </c>
      <c r="O79" s="11">
        <f>IF($A79="","",IF($H79="","",MAX(0,IF($J79&lt;&gt;"",$J79-$H79,'Assumptions'!$B$4-$H79))))</f>
        <v/>
      </c>
      <c r="P79" s="17">
        <f>IF($A79="","",IF(OR($B79="",$C79="",$D79="",$E79="",$F79="",$L79=""),"Setup review",IF(AND($F79=0,OR($G79="",$G79=0),$H79="",$I79="",$J79=""),"No deposit due",IF(OR(AND($G79&lt;&gt;"",$H79=""),AND($G79="",$H79&lt;&gt;""),AND($G79&lt;&gt;"",$K79=""),AND($I79&lt;&gt;"",$H79=""),AND($J79&lt;&gt;"",$H79="")),"Intake review",IF(AND($G79="",$H79=""),"Awaiting receipt",IF(OR(AND($I79&lt;&gt;"",$I79&lt;$H79),AND($J79&lt;&gt;"",$J79&lt;$H79)),"Date review",IF($G79&lt;$F79-'Assumptions'!$B$7,"Short amount",IF($G79&gt;$F79+'Assumptions'!$B$7,"Overage review",IF($I79="",IF($N79&gt;'Assumptions'!$B$5,"Deposit review","Deposit pending"),IF($J79="",IF($O79&gt;'Assumptions'!$B$6,"Acknowledgment review","Acknowledgment pending"),"Complete"))))))))))</f>
        <v/>
      </c>
      <c r="Q79" s="18">
        <f>IF($A79="","",IF($P79="Complete",IF(OR($N79&gt;'Assumptions'!$B$5,$O79&gt;'Assumptions'!$B$6),"Complete, but check timing against internal targets.","Entry complete."),IF($P79="No deposit due","No intake due based on the entered required amount.",IF($P79="Awaiting receipt","No receipt is entered, so confirm the next step.",IF($P79="Deposit pending","Deposit date is not entered, and the internal target is not exceeded.",IF($P79="Acknowledgment pending","Acknowledgment date is not entered, and the internal target is not exceeded.",IF($P79="Deposit review","Deposit date is not entered and the internal target is exceeded.",IF($P79="Acknowledgment review","Acknowledgment date is not entered and the internal target is exceeded.",IF($P79="Short amount","Check the entered shortfall.",IF($P79="Overage review","Check the entered overage.",IF($P79="Date review","Check the event date sequence.",IF($P79="Intake review","Check the received amount, date, and method.","Complete the required setup fields."))))))))))))</f>
        <v/>
      </c>
    </row>
    <row r="80" ht="32" customHeight="1">
      <c r="A80" s="13" t="n"/>
      <c r="B80" s="13" t="n"/>
      <c r="C80" s="13" t="n"/>
      <c r="D80" s="14" t="n"/>
      <c r="E80" s="13" t="n"/>
      <c r="F80" s="29" t="n"/>
      <c r="G80" s="29" t="n"/>
      <c r="H80" s="14" t="n"/>
      <c r="I80" s="14" t="n"/>
      <c r="J80" s="14" t="n"/>
      <c r="K80" s="13" t="n"/>
      <c r="L80" s="13" t="n"/>
      <c r="M80" s="31">
        <f>IF($A80="","",IF($F80="","",MAX(0,$F80-IF($G80="",0,$G80))))</f>
        <v/>
      </c>
      <c r="N80" s="9">
        <f>IF($A80="","",IF($H80="","",MAX(0,IF($I80&lt;&gt;"",$I80-$H80,'Assumptions'!$B$4-$H80))))</f>
        <v/>
      </c>
      <c r="O80" s="9">
        <f>IF($A80="","",IF($H80="","",MAX(0,IF($J80&lt;&gt;"",$J80-$H80,'Assumptions'!$B$4-$H80))))</f>
        <v/>
      </c>
      <c r="P80" s="20">
        <f>IF($A80="","",IF(OR($B80="",$C80="",$D80="",$E80="",$F80="",$L80=""),"Setup review",IF(AND($F80=0,OR($G80="",$G80=0),$H80="",$I80="",$J80=""),"No deposit due",IF(OR(AND($G80&lt;&gt;"",$H80=""),AND($G80="",$H80&lt;&gt;""),AND($G80&lt;&gt;"",$K80=""),AND($I80&lt;&gt;"",$H80=""),AND($J80&lt;&gt;"",$H80="")),"Intake review",IF(AND($G80="",$H80=""),"Awaiting receipt",IF(OR(AND($I80&lt;&gt;"",$I80&lt;$H80),AND($J80&lt;&gt;"",$J80&lt;$H80)),"Date review",IF($G80&lt;$F80-'Assumptions'!$B$7,"Short amount",IF($G80&gt;$F80+'Assumptions'!$B$7,"Overage review",IF($I80="",IF($N80&gt;'Assumptions'!$B$5,"Deposit review","Deposit pending"),IF($J80="",IF($O80&gt;'Assumptions'!$B$6,"Acknowledgment review","Acknowledgment pending"),"Complete"))))))))))</f>
        <v/>
      </c>
      <c r="Q80" s="21">
        <f>IF($A80="","",IF($P80="Complete",IF(OR($N80&gt;'Assumptions'!$B$5,$O80&gt;'Assumptions'!$B$6),"Complete, but check timing against internal targets.","Entry complete."),IF($P80="No deposit due","No intake due based on the entered required amount.",IF($P80="Awaiting receipt","No receipt is entered, so confirm the next step.",IF($P80="Deposit pending","Deposit date is not entered, and the internal target is not exceeded.",IF($P80="Acknowledgment pending","Acknowledgment date is not entered, and the internal target is not exceeded.",IF($P80="Deposit review","Deposit date is not entered and the internal target is exceeded.",IF($P80="Acknowledgment review","Acknowledgment date is not entered and the internal target is exceeded.",IF($P80="Short amount","Check the entered shortfall.",IF($P80="Overage review","Check the entered overage.",IF($P80="Date review","Check the event date sequence.",IF($P80="Intake review","Check the received amount, date, and method.","Complete the required setup fields."))))))))))))</f>
        <v/>
      </c>
    </row>
    <row r="81" ht="32" customHeight="1">
      <c r="A81" s="13" t="n"/>
      <c r="B81" s="13" t="n"/>
      <c r="C81" s="13" t="n"/>
      <c r="D81" s="14" t="n"/>
      <c r="E81" s="13" t="n"/>
      <c r="F81" s="29" t="n"/>
      <c r="G81" s="29" t="n"/>
      <c r="H81" s="14" t="n"/>
      <c r="I81" s="14" t="n"/>
      <c r="J81" s="14" t="n"/>
      <c r="K81" s="13" t="n"/>
      <c r="L81" s="13" t="n"/>
      <c r="M81" s="30">
        <f>IF($A81="","",IF($F81="","",MAX(0,$F81-IF($G81="",0,$G81))))</f>
        <v/>
      </c>
      <c r="N81" s="11">
        <f>IF($A81="","",IF($H81="","",MAX(0,IF($I81&lt;&gt;"",$I81-$H81,'Assumptions'!$B$4-$H81))))</f>
        <v/>
      </c>
      <c r="O81" s="11">
        <f>IF($A81="","",IF($H81="","",MAX(0,IF($J81&lt;&gt;"",$J81-$H81,'Assumptions'!$B$4-$H81))))</f>
        <v/>
      </c>
      <c r="P81" s="17">
        <f>IF($A81="","",IF(OR($B81="",$C81="",$D81="",$E81="",$F81="",$L81=""),"Setup review",IF(AND($F81=0,OR($G81="",$G81=0),$H81="",$I81="",$J81=""),"No deposit due",IF(OR(AND($G81&lt;&gt;"",$H81=""),AND($G81="",$H81&lt;&gt;""),AND($G81&lt;&gt;"",$K81=""),AND($I81&lt;&gt;"",$H81=""),AND($J81&lt;&gt;"",$H81="")),"Intake review",IF(AND($G81="",$H81=""),"Awaiting receipt",IF(OR(AND($I81&lt;&gt;"",$I81&lt;$H81),AND($J81&lt;&gt;"",$J81&lt;$H81)),"Date review",IF($G81&lt;$F81-'Assumptions'!$B$7,"Short amount",IF($G81&gt;$F81+'Assumptions'!$B$7,"Overage review",IF($I81="",IF($N81&gt;'Assumptions'!$B$5,"Deposit review","Deposit pending"),IF($J81="",IF($O81&gt;'Assumptions'!$B$6,"Acknowledgment review","Acknowledgment pending"),"Complete"))))))))))</f>
        <v/>
      </c>
      <c r="Q81" s="18">
        <f>IF($A81="","",IF($P81="Complete",IF(OR($N81&gt;'Assumptions'!$B$5,$O81&gt;'Assumptions'!$B$6),"Complete, but check timing against internal targets.","Entry complete."),IF($P81="No deposit due","No intake due based on the entered required amount.",IF($P81="Awaiting receipt","No receipt is entered, so confirm the next step.",IF($P81="Deposit pending","Deposit date is not entered, and the internal target is not exceeded.",IF($P81="Acknowledgment pending","Acknowledgment date is not entered, and the internal target is not exceeded.",IF($P81="Deposit review","Deposit date is not entered and the internal target is exceeded.",IF($P81="Acknowledgment review","Acknowledgment date is not entered and the internal target is exceeded.",IF($P81="Short amount","Check the entered shortfall.",IF($P81="Overage review","Check the entered overage.",IF($P81="Date review","Check the event date sequence.",IF($P81="Intake review","Check the received amount, date, and method.","Complete the required setup fields."))))))))))))</f>
        <v/>
      </c>
    </row>
    <row r="82" ht="32" customHeight="1">
      <c r="A82" s="13" t="n"/>
      <c r="B82" s="13" t="n"/>
      <c r="C82" s="13" t="n"/>
      <c r="D82" s="14" t="n"/>
      <c r="E82" s="13" t="n"/>
      <c r="F82" s="29" t="n"/>
      <c r="G82" s="29" t="n"/>
      <c r="H82" s="14" t="n"/>
      <c r="I82" s="14" t="n"/>
      <c r="J82" s="14" t="n"/>
      <c r="K82" s="13" t="n"/>
      <c r="L82" s="13" t="n"/>
      <c r="M82" s="31">
        <f>IF($A82="","",IF($F82="","",MAX(0,$F82-IF($G82="",0,$G82))))</f>
        <v/>
      </c>
      <c r="N82" s="9">
        <f>IF($A82="","",IF($H82="","",MAX(0,IF($I82&lt;&gt;"",$I82-$H82,'Assumptions'!$B$4-$H82))))</f>
        <v/>
      </c>
      <c r="O82" s="9">
        <f>IF($A82="","",IF($H82="","",MAX(0,IF($J82&lt;&gt;"",$J82-$H82,'Assumptions'!$B$4-$H82))))</f>
        <v/>
      </c>
      <c r="P82" s="20">
        <f>IF($A82="","",IF(OR($B82="",$C82="",$D82="",$E82="",$F82="",$L82=""),"Setup review",IF(AND($F82=0,OR($G82="",$G82=0),$H82="",$I82="",$J82=""),"No deposit due",IF(OR(AND($G82&lt;&gt;"",$H82=""),AND($G82="",$H82&lt;&gt;""),AND($G82&lt;&gt;"",$K82=""),AND($I82&lt;&gt;"",$H82=""),AND($J82&lt;&gt;"",$H82="")),"Intake review",IF(AND($G82="",$H82=""),"Awaiting receipt",IF(OR(AND($I82&lt;&gt;"",$I82&lt;$H82),AND($J82&lt;&gt;"",$J82&lt;$H82)),"Date review",IF($G82&lt;$F82-'Assumptions'!$B$7,"Short amount",IF($G82&gt;$F82+'Assumptions'!$B$7,"Overage review",IF($I82="",IF($N82&gt;'Assumptions'!$B$5,"Deposit review","Deposit pending"),IF($J82="",IF($O82&gt;'Assumptions'!$B$6,"Acknowledgment review","Acknowledgment pending"),"Complete"))))))))))</f>
        <v/>
      </c>
      <c r="Q82" s="21">
        <f>IF($A82="","",IF($P82="Complete",IF(OR($N82&gt;'Assumptions'!$B$5,$O82&gt;'Assumptions'!$B$6),"Complete, but check timing against internal targets.","Entry complete."),IF($P82="No deposit due","No intake due based on the entered required amount.",IF($P82="Awaiting receipt","No receipt is entered, so confirm the next step.",IF($P82="Deposit pending","Deposit date is not entered, and the internal target is not exceeded.",IF($P82="Acknowledgment pending","Acknowledgment date is not entered, and the internal target is not exceeded.",IF($P82="Deposit review","Deposit date is not entered and the internal target is exceeded.",IF($P82="Acknowledgment review","Acknowledgment date is not entered and the internal target is exceeded.",IF($P82="Short amount","Check the entered shortfall.",IF($P82="Overage review","Check the entered overage.",IF($P82="Date review","Check the event date sequence.",IF($P82="Intake review","Check the received amount, date, and method.","Complete the required setup fields."))))))))))))</f>
        <v/>
      </c>
    </row>
    <row r="83" ht="32" customHeight="1">
      <c r="A83" s="13" t="n"/>
      <c r="B83" s="13" t="n"/>
      <c r="C83" s="13" t="n"/>
      <c r="D83" s="14" t="n"/>
      <c r="E83" s="13" t="n"/>
      <c r="F83" s="29" t="n"/>
      <c r="G83" s="29" t="n"/>
      <c r="H83" s="14" t="n"/>
      <c r="I83" s="14" t="n"/>
      <c r="J83" s="14" t="n"/>
      <c r="K83" s="13" t="n"/>
      <c r="L83" s="13" t="n"/>
      <c r="M83" s="30">
        <f>IF($A83="","",IF($F83="","",MAX(0,$F83-IF($G83="",0,$G83))))</f>
        <v/>
      </c>
      <c r="N83" s="11">
        <f>IF($A83="","",IF($H83="","",MAX(0,IF($I83&lt;&gt;"",$I83-$H83,'Assumptions'!$B$4-$H83))))</f>
        <v/>
      </c>
      <c r="O83" s="11">
        <f>IF($A83="","",IF($H83="","",MAX(0,IF($J83&lt;&gt;"",$J83-$H83,'Assumptions'!$B$4-$H83))))</f>
        <v/>
      </c>
      <c r="P83" s="17">
        <f>IF($A83="","",IF(OR($B83="",$C83="",$D83="",$E83="",$F83="",$L83=""),"Setup review",IF(AND($F83=0,OR($G83="",$G83=0),$H83="",$I83="",$J83=""),"No deposit due",IF(OR(AND($G83&lt;&gt;"",$H83=""),AND($G83="",$H83&lt;&gt;""),AND($G83&lt;&gt;"",$K83=""),AND($I83&lt;&gt;"",$H83=""),AND($J83&lt;&gt;"",$H83="")),"Intake review",IF(AND($G83="",$H83=""),"Awaiting receipt",IF(OR(AND($I83&lt;&gt;"",$I83&lt;$H83),AND($J83&lt;&gt;"",$J83&lt;$H83)),"Date review",IF($G83&lt;$F83-'Assumptions'!$B$7,"Short amount",IF($G83&gt;$F83+'Assumptions'!$B$7,"Overage review",IF($I83="",IF($N83&gt;'Assumptions'!$B$5,"Deposit review","Deposit pending"),IF($J83="",IF($O83&gt;'Assumptions'!$B$6,"Acknowledgment review","Acknowledgment pending"),"Complete"))))))))))</f>
        <v/>
      </c>
      <c r="Q83" s="18">
        <f>IF($A83="","",IF($P83="Complete",IF(OR($N83&gt;'Assumptions'!$B$5,$O83&gt;'Assumptions'!$B$6),"Complete, but check timing against internal targets.","Entry complete."),IF($P83="No deposit due","No intake due based on the entered required amount.",IF($P83="Awaiting receipt","No receipt is entered, so confirm the next step.",IF($P83="Deposit pending","Deposit date is not entered, and the internal target is not exceeded.",IF($P83="Acknowledgment pending","Acknowledgment date is not entered, and the internal target is not exceeded.",IF($P83="Deposit review","Deposit date is not entered and the internal target is exceeded.",IF($P83="Acknowledgment review","Acknowledgment date is not entered and the internal target is exceeded.",IF($P83="Short amount","Check the entered shortfall.",IF($P83="Overage review","Check the entered overage.",IF($P83="Date review","Check the event date sequence.",IF($P83="Intake review","Check the received amount, date, and method.","Complete the required setup fields."))))))))))))</f>
        <v/>
      </c>
    </row>
    <row r="84" ht="32" customHeight="1">
      <c r="A84" s="13" t="n"/>
      <c r="B84" s="13" t="n"/>
      <c r="C84" s="13" t="n"/>
      <c r="D84" s="14" t="n"/>
      <c r="E84" s="13" t="n"/>
      <c r="F84" s="29" t="n"/>
      <c r="G84" s="29" t="n"/>
      <c r="H84" s="14" t="n"/>
      <c r="I84" s="14" t="n"/>
      <c r="J84" s="14" t="n"/>
      <c r="K84" s="13" t="n"/>
      <c r="L84" s="13" t="n"/>
      <c r="M84" s="31">
        <f>IF($A84="","",IF($F84="","",MAX(0,$F84-IF($G84="",0,$G84))))</f>
        <v/>
      </c>
      <c r="N84" s="9">
        <f>IF($A84="","",IF($H84="","",MAX(0,IF($I84&lt;&gt;"",$I84-$H84,'Assumptions'!$B$4-$H84))))</f>
        <v/>
      </c>
      <c r="O84" s="9">
        <f>IF($A84="","",IF($H84="","",MAX(0,IF($J84&lt;&gt;"",$J84-$H84,'Assumptions'!$B$4-$H84))))</f>
        <v/>
      </c>
      <c r="P84" s="20">
        <f>IF($A84="","",IF(OR($B84="",$C84="",$D84="",$E84="",$F84="",$L84=""),"Setup review",IF(AND($F84=0,OR($G84="",$G84=0),$H84="",$I84="",$J84=""),"No deposit due",IF(OR(AND($G84&lt;&gt;"",$H84=""),AND($G84="",$H84&lt;&gt;""),AND($G84&lt;&gt;"",$K84=""),AND($I84&lt;&gt;"",$H84=""),AND($J84&lt;&gt;"",$H84="")),"Intake review",IF(AND($G84="",$H84=""),"Awaiting receipt",IF(OR(AND($I84&lt;&gt;"",$I84&lt;$H84),AND($J84&lt;&gt;"",$J84&lt;$H84)),"Date review",IF($G84&lt;$F84-'Assumptions'!$B$7,"Short amount",IF($G84&gt;$F84+'Assumptions'!$B$7,"Overage review",IF($I84="",IF($N84&gt;'Assumptions'!$B$5,"Deposit review","Deposit pending"),IF($J84="",IF($O84&gt;'Assumptions'!$B$6,"Acknowledgment review","Acknowledgment pending"),"Complete"))))))))))</f>
        <v/>
      </c>
      <c r="Q84" s="21">
        <f>IF($A84="","",IF($P84="Complete",IF(OR($N84&gt;'Assumptions'!$B$5,$O84&gt;'Assumptions'!$B$6),"Complete, but check timing against internal targets.","Entry complete."),IF($P84="No deposit due","No intake due based on the entered required amount.",IF($P84="Awaiting receipt","No receipt is entered, so confirm the next step.",IF($P84="Deposit pending","Deposit date is not entered, and the internal target is not exceeded.",IF($P84="Acknowledgment pending","Acknowledgment date is not entered, and the internal target is not exceeded.",IF($P84="Deposit review","Deposit date is not entered and the internal target is exceeded.",IF($P84="Acknowledgment review","Acknowledgment date is not entered and the internal target is exceeded.",IF($P84="Short amount","Check the entered shortfall.",IF($P84="Overage review","Check the entered overage.",IF($P84="Date review","Check the event date sequence.",IF($P84="Intake review","Check the received amount, date, and method.","Complete the required setup fields."))))))))))))</f>
        <v/>
      </c>
    </row>
    <row r="85" ht="32" customHeight="1">
      <c r="A85" s="13" t="n"/>
      <c r="B85" s="13" t="n"/>
      <c r="C85" s="13" t="n"/>
      <c r="D85" s="14" t="n"/>
      <c r="E85" s="13" t="n"/>
      <c r="F85" s="29" t="n"/>
      <c r="G85" s="29" t="n"/>
      <c r="H85" s="14" t="n"/>
      <c r="I85" s="14" t="n"/>
      <c r="J85" s="14" t="n"/>
      <c r="K85" s="13" t="n"/>
      <c r="L85" s="13" t="n"/>
      <c r="M85" s="30">
        <f>IF($A85="","",IF($F85="","",MAX(0,$F85-IF($G85="",0,$G85))))</f>
        <v/>
      </c>
      <c r="N85" s="11">
        <f>IF($A85="","",IF($H85="","",MAX(0,IF($I85&lt;&gt;"",$I85-$H85,'Assumptions'!$B$4-$H85))))</f>
        <v/>
      </c>
      <c r="O85" s="11">
        <f>IF($A85="","",IF($H85="","",MAX(0,IF($J85&lt;&gt;"",$J85-$H85,'Assumptions'!$B$4-$H85))))</f>
        <v/>
      </c>
      <c r="P85" s="17">
        <f>IF($A85="","",IF(OR($B85="",$C85="",$D85="",$E85="",$F85="",$L85=""),"Setup review",IF(AND($F85=0,OR($G85="",$G85=0),$H85="",$I85="",$J85=""),"No deposit due",IF(OR(AND($G85&lt;&gt;"",$H85=""),AND($G85="",$H85&lt;&gt;""),AND($G85&lt;&gt;"",$K85=""),AND($I85&lt;&gt;"",$H85=""),AND($J85&lt;&gt;"",$H85="")),"Intake review",IF(AND($G85="",$H85=""),"Awaiting receipt",IF(OR(AND($I85&lt;&gt;"",$I85&lt;$H85),AND($J85&lt;&gt;"",$J85&lt;$H85)),"Date review",IF($G85&lt;$F85-'Assumptions'!$B$7,"Short amount",IF($G85&gt;$F85+'Assumptions'!$B$7,"Overage review",IF($I85="",IF($N85&gt;'Assumptions'!$B$5,"Deposit review","Deposit pending"),IF($J85="",IF($O85&gt;'Assumptions'!$B$6,"Acknowledgment review","Acknowledgment pending"),"Complete"))))))))))</f>
        <v/>
      </c>
      <c r="Q85" s="18">
        <f>IF($A85="","",IF($P85="Complete",IF(OR($N85&gt;'Assumptions'!$B$5,$O85&gt;'Assumptions'!$B$6),"Complete, but check timing against internal targets.","Entry complete."),IF($P85="No deposit due","No intake due based on the entered required amount.",IF($P85="Awaiting receipt","No receipt is entered, so confirm the next step.",IF($P85="Deposit pending","Deposit date is not entered, and the internal target is not exceeded.",IF($P85="Acknowledgment pending","Acknowledgment date is not entered, and the internal target is not exceeded.",IF($P85="Deposit review","Deposit date is not entered and the internal target is exceeded.",IF($P85="Acknowledgment review","Acknowledgment date is not entered and the internal target is exceeded.",IF($P85="Short amount","Check the entered shortfall.",IF($P85="Overage review","Check the entered overage.",IF($P85="Date review","Check the event date sequence.",IF($P85="Intake review","Check the received amount, date, and method.","Complete the required setup fields."))))))))))))</f>
        <v/>
      </c>
    </row>
    <row r="86" ht="32" customHeight="1">
      <c r="A86" s="13" t="n"/>
      <c r="B86" s="13" t="n"/>
      <c r="C86" s="13" t="n"/>
      <c r="D86" s="14" t="n"/>
      <c r="E86" s="13" t="n"/>
      <c r="F86" s="29" t="n"/>
      <c r="G86" s="29" t="n"/>
      <c r="H86" s="14" t="n"/>
      <c r="I86" s="14" t="n"/>
      <c r="J86" s="14" t="n"/>
      <c r="K86" s="13" t="n"/>
      <c r="L86" s="13" t="n"/>
      <c r="M86" s="31">
        <f>IF($A86="","",IF($F86="","",MAX(0,$F86-IF($G86="",0,$G86))))</f>
        <v/>
      </c>
      <c r="N86" s="9">
        <f>IF($A86="","",IF($H86="","",MAX(0,IF($I86&lt;&gt;"",$I86-$H86,'Assumptions'!$B$4-$H86))))</f>
        <v/>
      </c>
      <c r="O86" s="9">
        <f>IF($A86="","",IF($H86="","",MAX(0,IF($J86&lt;&gt;"",$J86-$H86,'Assumptions'!$B$4-$H86))))</f>
        <v/>
      </c>
      <c r="P86" s="20">
        <f>IF($A86="","",IF(OR($B86="",$C86="",$D86="",$E86="",$F86="",$L86=""),"Setup review",IF(AND($F86=0,OR($G86="",$G86=0),$H86="",$I86="",$J86=""),"No deposit due",IF(OR(AND($G86&lt;&gt;"",$H86=""),AND($G86="",$H86&lt;&gt;""),AND($G86&lt;&gt;"",$K86=""),AND($I86&lt;&gt;"",$H86=""),AND($J86&lt;&gt;"",$H86="")),"Intake review",IF(AND($G86="",$H86=""),"Awaiting receipt",IF(OR(AND($I86&lt;&gt;"",$I86&lt;$H86),AND($J86&lt;&gt;"",$J86&lt;$H86)),"Date review",IF($G86&lt;$F86-'Assumptions'!$B$7,"Short amount",IF($G86&gt;$F86+'Assumptions'!$B$7,"Overage review",IF($I86="",IF($N86&gt;'Assumptions'!$B$5,"Deposit review","Deposit pending"),IF($J86="",IF($O86&gt;'Assumptions'!$B$6,"Acknowledgment review","Acknowledgment pending"),"Complete"))))))))))</f>
        <v/>
      </c>
      <c r="Q86" s="21">
        <f>IF($A86="","",IF($P86="Complete",IF(OR($N86&gt;'Assumptions'!$B$5,$O86&gt;'Assumptions'!$B$6),"Complete, but check timing against internal targets.","Entry complete."),IF($P86="No deposit due","No intake due based on the entered required amount.",IF($P86="Awaiting receipt","No receipt is entered, so confirm the next step.",IF($P86="Deposit pending","Deposit date is not entered, and the internal target is not exceeded.",IF($P86="Acknowledgment pending","Acknowledgment date is not entered, and the internal target is not exceeded.",IF($P86="Deposit review","Deposit date is not entered and the internal target is exceeded.",IF($P86="Acknowledgment review","Acknowledgment date is not entered and the internal target is exceeded.",IF($P86="Short amount","Check the entered shortfall.",IF($P86="Overage review","Check the entered overage.",IF($P86="Date review","Check the event date sequence.",IF($P86="Intake review","Check the received amount, date, and method.","Complete the required setup fields."))))))))))))</f>
        <v/>
      </c>
    </row>
    <row r="87" ht="32" customHeight="1">
      <c r="A87" s="13" t="n"/>
      <c r="B87" s="13" t="n"/>
      <c r="C87" s="13" t="n"/>
      <c r="D87" s="14" t="n"/>
      <c r="E87" s="13" t="n"/>
      <c r="F87" s="29" t="n"/>
      <c r="G87" s="29" t="n"/>
      <c r="H87" s="14" t="n"/>
      <c r="I87" s="14" t="n"/>
      <c r="J87" s="14" t="n"/>
      <c r="K87" s="13" t="n"/>
      <c r="L87" s="13" t="n"/>
      <c r="M87" s="30">
        <f>IF($A87="","",IF($F87="","",MAX(0,$F87-IF($G87="",0,$G87))))</f>
        <v/>
      </c>
      <c r="N87" s="11">
        <f>IF($A87="","",IF($H87="","",MAX(0,IF($I87&lt;&gt;"",$I87-$H87,'Assumptions'!$B$4-$H87))))</f>
        <v/>
      </c>
      <c r="O87" s="11">
        <f>IF($A87="","",IF($H87="","",MAX(0,IF($J87&lt;&gt;"",$J87-$H87,'Assumptions'!$B$4-$H87))))</f>
        <v/>
      </c>
      <c r="P87" s="17">
        <f>IF($A87="","",IF(OR($B87="",$C87="",$D87="",$E87="",$F87="",$L87=""),"Setup review",IF(AND($F87=0,OR($G87="",$G87=0),$H87="",$I87="",$J87=""),"No deposit due",IF(OR(AND($G87&lt;&gt;"",$H87=""),AND($G87="",$H87&lt;&gt;""),AND($G87&lt;&gt;"",$K87=""),AND($I87&lt;&gt;"",$H87=""),AND($J87&lt;&gt;"",$H87="")),"Intake review",IF(AND($G87="",$H87=""),"Awaiting receipt",IF(OR(AND($I87&lt;&gt;"",$I87&lt;$H87),AND($J87&lt;&gt;"",$J87&lt;$H87)),"Date review",IF($G87&lt;$F87-'Assumptions'!$B$7,"Short amount",IF($G87&gt;$F87+'Assumptions'!$B$7,"Overage review",IF($I87="",IF($N87&gt;'Assumptions'!$B$5,"Deposit review","Deposit pending"),IF($J87="",IF($O87&gt;'Assumptions'!$B$6,"Acknowledgment review","Acknowledgment pending"),"Complete"))))))))))</f>
        <v/>
      </c>
      <c r="Q87" s="18">
        <f>IF($A87="","",IF($P87="Complete",IF(OR($N87&gt;'Assumptions'!$B$5,$O87&gt;'Assumptions'!$B$6),"Complete, but check timing against internal targets.","Entry complete."),IF($P87="No deposit due","No intake due based on the entered required amount.",IF($P87="Awaiting receipt","No receipt is entered, so confirm the next step.",IF($P87="Deposit pending","Deposit date is not entered, and the internal target is not exceeded.",IF($P87="Acknowledgment pending","Acknowledgment date is not entered, and the internal target is not exceeded.",IF($P87="Deposit review","Deposit date is not entered and the internal target is exceeded.",IF($P87="Acknowledgment review","Acknowledgment date is not entered and the internal target is exceeded.",IF($P87="Short amount","Check the entered shortfall.",IF($P87="Overage review","Check the entered overage.",IF($P87="Date review","Check the event date sequence.",IF($P87="Intake review","Check the received amount, date, and method.","Complete the required setup fields."))))))))))))</f>
        <v/>
      </c>
    </row>
    <row r="88" ht="32" customHeight="1">
      <c r="A88" s="13" t="n"/>
      <c r="B88" s="13" t="n"/>
      <c r="C88" s="13" t="n"/>
      <c r="D88" s="14" t="n"/>
      <c r="E88" s="13" t="n"/>
      <c r="F88" s="29" t="n"/>
      <c r="G88" s="29" t="n"/>
      <c r="H88" s="14" t="n"/>
      <c r="I88" s="14" t="n"/>
      <c r="J88" s="14" t="n"/>
      <c r="K88" s="13" t="n"/>
      <c r="L88" s="13" t="n"/>
      <c r="M88" s="31">
        <f>IF($A88="","",IF($F88="","",MAX(0,$F88-IF($G88="",0,$G88))))</f>
        <v/>
      </c>
      <c r="N88" s="9">
        <f>IF($A88="","",IF($H88="","",MAX(0,IF($I88&lt;&gt;"",$I88-$H88,'Assumptions'!$B$4-$H88))))</f>
        <v/>
      </c>
      <c r="O88" s="9">
        <f>IF($A88="","",IF($H88="","",MAX(0,IF($J88&lt;&gt;"",$J88-$H88,'Assumptions'!$B$4-$H88))))</f>
        <v/>
      </c>
      <c r="P88" s="20">
        <f>IF($A88="","",IF(OR($B88="",$C88="",$D88="",$E88="",$F88="",$L88=""),"Setup review",IF(AND($F88=0,OR($G88="",$G88=0),$H88="",$I88="",$J88=""),"No deposit due",IF(OR(AND($G88&lt;&gt;"",$H88=""),AND($G88="",$H88&lt;&gt;""),AND($G88&lt;&gt;"",$K88=""),AND($I88&lt;&gt;"",$H88=""),AND($J88&lt;&gt;"",$H88="")),"Intake review",IF(AND($G88="",$H88=""),"Awaiting receipt",IF(OR(AND($I88&lt;&gt;"",$I88&lt;$H88),AND($J88&lt;&gt;"",$J88&lt;$H88)),"Date review",IF($G88&lt;$F88-'Assumptions'!$B$7,"Short amount",IF($G88&gt;$F88+'Assumptions'!$B$7,"Overage review",IF($I88="",IF($N88&gt;'Assumptions'!$B$5,"Deposit review","Deposit pending"),IF($J88="",IF($O88&gt;'Assumptions'!$B$6,"Acknowledgment review","Acknowledgment pending"),"Complete"))))))))))</f>
        <v/>
      </c>
      <c r="Q88" s="21">
        <f>IF($A88="","",IF($P88="Complete",IF(OR($N88&gt;'Assumptions'!$B$5,$O88&gt;'Assumptions'!$B$6),"Complete, but check timing against internal targets.","Entry complete."),IF($P88="No deposit due","No intake due based on the entered required amount.",IF($P88="Awaiting receipt","No receipt is entered, so confirm the next step.",IF($P88="Deposit pending","Deposit date is not entered, and the internal target is not exceeded.",IF($P88="Acknowledgment pending","Acknowledgment date is not entered, and the internal target is not exceeded.",IF($P88="Deposit review","Deposit date is not entered and the internal target is exceeded.",IF($P88="Acknowledgment review","Acknowledgment date is not entered and the internal target is exceeded.",IF($P88="Short amount","Check the entered shortfall.",IF($P88="Overage review","Check the entered overage.",IF($P88="Date review","Check the event date sequence.",IF($P88="Intake review","Check the received amount, date, and method.","Complete the required setup fields."))))))))))))</f>
        <v/>
      </c>
    </row>
    <row r="89" ht="32" customHeight="1">
      <c r="A89" s="13" t="n"/>
      <c r="B89" s="13" t="n"/>
      <c r="C89" s="13" t="n"/>
      <c r="D89" s="14" t="n"/>
      <c r="E89" s="13" t="n"/>
      <c r="F89" s="29" t="n"/>
      <c r="G89" s="29" t="n"/>
      <c r="H89" s="14" t="n"/>
      <c r="I89" s="14" t="n"/>
      <c r="J89" s="14" t="n"/>
      <c r="K89" s="13" t="n"/>
      <c r="L89" s="13" t="n"/>
      <c r="M89" s="30">
        <f>IF($A89="","",IF($F89="","",MAX(0,$F89-IF($G89="",0,$G89))))</f>
        <v/>
      </c>
      <c r="N89" s="11">
        <f>IF($A89="","",IF($H89="","",MAX(0,IF($I89&lt;&gt;"",$I89-$H89,'Assumptions'!$B$4-$H89))))</f>
        <v/>
      </c>
      <c r="O89" s="11">
        <f>IF($A89="","",IF($H89="","",MAX(0,IF($J89&lt;&gt;"",$J89-$H89,'Assumptions'!$B$4-$H89))))</f>
        <v/>
      </c>
      <c r="P89" s="17">
        <f>IF($A89="","",IF(OR($B89="",$C89="",$D89="",$E89="",$F89="",$L89=""),"Setup review",IF(AND($F89=0,OR($G89="",$G89=0),$H89="",$I89="",$J89=""),"No deposit due",IF(OR(AND($G89&lt;&gt;"",$H89=""),AND($G89="",$H89&lt;&gt;""),AND($G89&lt;&gt;"",$K89=""),AND($I89&lt;&gt;"",$H89=""),AND($J89&lt;&gt;"",$H89="")),"Intake review",IF(AND($G89="",$H89=""),"Awaiting receipt",IF(OR(AND($I89&lt;&gt;"",$I89&lt;$H89),AND($J89&lt;&gt;"",$J89&lt;$H89)),"Date review",IF($G89&lt;$F89-'Assumptions'!$B$7,"Short amount",IF($G89&gt;$F89+'Assumptions'!$B$7,"Overage review",IF($I89="",IF($N89&gt;'Assumptions'!$B$5,"Deposit review","Deposit pending"),IF($J89="",IF($O89&gt;'Assumptions'!$B$6,"Acknowledgment review","Acknowledgment pending"),"Complete"))))))))))</f>
        <v/>
      </c>
      <c r="Q89" s="18">
        <f>IF($A89="","",IF($P89="Complete",IF(OR($N89&gt;'Assumptions'!$B$5,$O89&gt;'Assumptions'!$B$6),"Complete, but check timing against internal targets.","Entry complete."),IF($P89="No deposit due","No intake due based on the entered required amount.",IF($P89="Awaiting receipt","No receipt is entered, so confirm the next step.",IF($P89="Deposit pending","Deposit date is not entered, and the internal target is not exceeded.",IF($P89="Acknowledgment pending","Acknowledgment date is not entered, and the internal target is not exceeded.",IF($P89="Deposit review","Deposit date is not entered and the internal target is exceeded.",IF($P89="Acknowledgment review","Acknowledgment date is not entered and the internal target is exceeded.",IF($P89="Short amount","Check the entered shortfall.",IF($P89="Overage review","Check the entered overage.",IF($P89="Date review","Check the event date sequence.",IF($P89="Intake review","Check the received amount, date, and method.","Complete the required setup fields."))))))))))))</f>
        <v/>
      </c>
    </row>
    <row r="90" ht="32" customHeight="1">
      <c r="A90" s="13" t="n"/>
      <c r="B90" s="13" t="n"/>
      <c r="C90" s="13" t="n"/>
      <c r="D90" s="14" t="n"/>
      <c r="E90" s="13" t="n"/>
      <c r="F90" s="29" t="n"/>
      <c r="G90" s="29" t="n"/>
      <c r="H90" s="14" t="n"/>
      <c r="I90" s="14" t="n"/>
      <c r="J90" s="14" t="n"/>
      <c r="K90" s="13" t="n"/>
      <c r="L90" s="13" t="n"/>
      <c r="M90" s="31">
        <f>IF($A90="","",IF($F90="","",MAX(0,$F90-IF($G90="",0,$G90))))</f>
        <v/>
      </c>
      <c r="N90" s="9">
        <f>IF($A90="","",IF($H90="","",MAX(0,IF($I90&lt;&gt;"",$I90-$H90,'Assumptions'!$B$4-$H90))))</f>
        <v/>
      </c>
      <c r="O90" s="9">
        <f>IF($A90="","",IF($H90="","",MAX(0,IF($J90&lt;&gt;"",$J90-$H90,'Assumptions'!$B$4-$H90))))</f>
        <v/>
      </c>
      <c r="P90" s="20">
        <f>IF($A90="","",IF(OR($B90="",$C90="",$D90="",$E90="",$F90="",$L90=""),"Setup review",IF(AND($F90=0,OR($G90="",$G90=0),$H90="",$I90="",$J90=""),"No deposit due",IF(OR(AND($G90&lt;&gt;"",$H90=""),AND($G90="",$H90&lt;&gt;""),AND($G90&lt;&gt;"",$K90=""),AND($I90&lt;&gt;"",$H90=""),AND($J90&lt;&gt;"",$H90="")),"Intake review",IF(AND($G90="",$H90=""),"Awaiting receipt",IF(OR(AND($I90&lt;&gt;"",$I90&lt;$H90),AND($J90&lt;&gt;"",$J90&lt;$H90)),"Date review",IF($G90&lt;$F90-'Assumptions'!$B$7,"Short amount",IF($G90&gt;$F90+'Assumptions'!$B$7,"Overage review",IF($I90="",IF($N90&gt;'Assumptions'!$B$5,"Deposit review","Deposit pending"),IF($J90="",IF($O90&gt;'Assumptions'!$B$6,"Acknowledgment review","Acknowledgment pending"),"Complete"))))))))))</f>
        <v/>
      </c>
      <c r="Q90" s="21">
        <f>IF($A90="","",IF($P90="Complete",IF(OR($N90&gt;'Assumptions'!$B$5,$O90&gt;'Assumptions'!$B$6),"Complete, but check timing against internal targets.","Entry complete."),IF($P90="No deposit due","No intake due based on the entered required amount.",IF($P90="Awaiting receipt","No receipt is entered, so confirm the next step.",IF($P90="Deposit pending","Deposit date is not entered, and the internal target is not exceeded.",IF($P90="Acknowledgment pending","Acknowledgment date is not entered, and the internal target is not exceeded.",IF($P90="Deposit review","Deposit date is not entered and the internal target is exceeded.",IF($P90="Acknowledgment review","Acknowledgment date is not entered and the internal target is exceeded.",IF($P90="Short amount","Check the entered shortfall.",IF($P90="Overage review","Check the entered overage.",IF($P90="Date review","Check the event date sequence.",IF($P90="Intake review","Check the received amount, date, and method.","Complete the required setup fields."))))))))))))</f>
        <v/>
      </c>
    </row>
    <row r="91" ht="32" customHeight="1">
      <c r="A91" s="13" t="n"/>
      <c r="B91" s="13" t="n"/>
      <c r="C91" s="13" t="n"/>
      <c r="D91" s="14" t="n"/>
      <c r="E91" s="13" t="n"/>
      <c r="F91" s="29" t="n"/>
      <c r="G91" s="29" t="n"/>
      <c r="H91" s="14" t="n"/>
      <c r="I91" s="14" t="n"/>
      <c r="J91" s="14" t="n"/>
      <c r="K91" s="13" t="n"/>
      <c r="L91" s="13" t="n"/>
      <c r="M91" s="30">
        <f>IF($A91="","",IF($F91="","",MAX(0,$F91-IF($G91="",0,$G91))))</f>
        <v/>
      </c>
      <c r="N91" s="11">
        <f>IF($A91="","",IF($H91="","",MAX(0,IF($I91&lt;&gt;"",$I91-$H91,'Assumptions'!$B$4-$H91))))</f>
        <v/>
      </c>
      <c r="O91" s="11">
        <f>IF($A91="","",IF($H91="","",MAX(0,IF($J91&lt;&gt;"",$J91-$H91,'Assumptions'!$B$4-$H91))))</f>
        <v/>
      </c>
      <c r="P91" s="17">
        <f>IF($A91="","",IF(OR($B91="",$C91="",$D91="",$E91="",$F91="",$L91=""),"Setup review",IF(AND($F91=0,OR($G91="",$G91=0),$H91="",$I91="",$J91=""),"No deposit due",IF(OR(AND($G91&lt;&gt;"",$H91=""),AND($G91="",$H91&lt;&gt;""),AND($G91&lt;&gt;"",$K91=""),AND($I91&lt;&gt;"",$H91=""),AND($J91&lt;&gt;"",$H91="")),"Intake review",IF(AND($G91="",$H91=""),"Awaiting receipt",IF(OR(AND($I91&lt;&gt;"",$I91&lt;$H91),AND($J91&lt;&gt;"",$J91&lt;$H91)),"Date review",IF($G91&lt;$F91-'Assumptions'!$B$7,"Short amount",IF($G91&gt;$F91+'Assumptions'!$B$7,"Overage review",IF($I91="",IF($N91&gt;'Assumptions'!$B$5,"Deposit review","Deposit pending"),IF($J91="",IF($O91&gt;'Assumptions'!$B$6,"Acknowledgment review","Acknowledgment pending"),"Complete"))))))))))</f>
        <v/>
      </c>
      <c r="Q91" s="18">
        <f>IF($A91="","",IF($P91="Complete",IF(OR($N91&gt;'Assumptions'!$B$5,$O91&gt;'Assumptions'!$B$6),"Complete, but check timing against internal targets.","Entry complete."),IF($P91="No deposit due","No intake due based on the entered required amount.",IF($P91="Awaiting receipt","No receipt is entered, so confirm the next step.",IF($P91="Deposit pending","Deposit date is not entered, and the internal target is not exceeded.",IF($P91="Acknowledgment pending","Acknowledgment date is not entered, and the internal target is not exceeded.",IF($P91="Deposit review","Deposit date is not entered and the internal target is exceeded.",IF($P91="Acknowledgment review","Acknowledgment date is not entered and the internal target is exceeded.",IF($P91="Short amount","Check the entered shortfall.",IF($P91="Overage review","Check the entered overage.",IF($P91="Date review","Check the event date sequence.",IF($P91="Intake review","Check the received amount, date, and method.","Complete the required setup fields."))))))))))))</f>
        <v/>
      </c>
    </row>
    <row r="92" ht="32" customHeight="1">
      <c r="A92" s="13" t="n"/>
      <c r="B92" s="13" t="n"/>
      <c r="C92" s="13" t="n"/>
      <c r="D92" s="14" t="n"/>
      <c r="E92" s="13" t="n"/>
      <c r="F92" s="29" t="n"/>
      <c r="G92" s="29" t="n"/>
      <c r="H92" s="14" t="n"/>
      <c r="I92" s="14" t="n"/>
      <c r="J92" s="14" t="n"/>
      <c r="K92" s="13" t="n"/>
      <c r="L92" s="13" t="n"/>
      <c r="M92" s="31">
        <f>IF($A92="","",IF($F92="","",MAX(0,$F92-IF($G92="",0,$G92))))</f>
        <v/>
      </c>
      <c r="N92" s="9">
        <f>IF($A92="","",IF($H92="","",MAX(0,IF($I92&lt;&gt;"",$I92-$H92,'Assumptions'!$B$4-$H92))))</f>
        <v/>
      </c>
      <c r="O92" s="9">
        <f>IF($A92="","",IF($H92="","",MAX(0,IF($J92&lt;&gt;"",$J92-$H92,'Assumptions'!$B$4-$H92))))</f>
        <v/>
      </c>
      <c r="P92" s="20">
        <f>IF($A92="","",IF(OR($B92="",$C92="",$D92="",$E92="",$F92="",$L92=""),"Setup review",IF(AND($F92=0,OR($G92="",$G92=0),$H92="",$I92="",$J92=""),"No deposit due",IF(OR(AND($G92&lt;&gt;"",$H92=""),AND($G92="",$H92&lt;&gt;""),AND($G92&lt;&gt;"",$K92=""),AND($I92&lt;&gt;"",$H92=""),AND($J92&lt;&gt;"",$H92="")),"Intake review",IF(AND($G92="",$H92=""),"Awaiting receipt",IF(OR(AND($I92&lt;&gt;"",$I92&lt;$H92),AND($J92&lt;&gt;"",$J92&lt;$H92)),"Date review",IF($G92&lt;$F92-'Assumptions'!$B$7,"Short amount",IF($G92&gt;$F92+'Assumptions'!$B$7,"Overage review",IF($I92="",IF($N92&gt;'Assumptions'!$B$5,"Deposit review","Deposit pending"),IF($J92="",IF($O92&gt;'Assumptions'!$B$6,"Acknowledgment review","Acknowledgment pending"),"Complete"))))))))))</f>
        <v/>
      </c>
      <c r="Q92" s="21">
        <f>IF($A92="","",IF($P92="Complete",IF(OR($N92&gt;'Assumptions'!$B$5,$O92&gt;'Assumptions'!$B$6),"Complete, but check timing against internal targets.","Entry complete."),IF($P92="No deposit due","No intake due based on the entered required amount.",IF($P92="Awaiting receipt","No receipt is entered, so confirm the next step.",IF($P92="Deposit pending","Deposit date is not entered, and the internal target is not exceeded.",IF($P92="Acknowledgment pending","Acknowledgment date is not entered, and the internal target is not exceeded.",IF($P92="Deposit review","Deposit date is not entered and the internal target is exceeded.",IF($P92="Acknowledgment review","Acknowledgment date is not entered and the internal target is exceeded.",IF($P92="Short amount","Check the entered shortfall.",IF($P92="Overage review","Check the entered overage.",IF($P92="Date review","Check the event date sequence.",IF($P92="Intake review","Check the received amount, date, and method.","Complete the required setup fields."))))))))))))</f>
        <v/>
      </c>
    </row>
    <row r="93" ht="32" customHeight="1">
      <c r="A93" s="13" t="n"/>
      <c r="B93" s="13" t="n"/>
      <c r="C93" s="13" t="n"/>
      <c r="D93" s="14" t="n"/>
      <c r="E93" s="13" t="n"/>
      <c r="F93" s="29" t="n"/>
      <c r="G93" s="29" t="n"/>
      <c r="H93" s="14" t="n"/>
      <c r="I93" s="14" t="n"/>
      <c r="J93" s="14" t="n"/>
      <c r="K93" s="13" t="n"/>
      <c r="L93" s="13" t="n"/>
      <c r="M93" s="30">
        <f>IF($A93="","",IF($F93="","",MAX(0,$F93-IF($G93="",0,$G93))))</f>
        <v/>
      </c>
      <c r="N93" s="11">
        <f>IF($A93="","",IF($H93="","",MAX(0,IF($I93&lt;&gt;"",$I93-$H93,'Assumptions'!$B$4-$H93))))</f>
        <v/>
      </c>
      <c r="O93" s="11">
        <f>IF($A93="","",IF($H93="","",MAX(0,IF($J93&lt;&gt;"",$J93-$H93,'Assumptions'!$B$4-$H93))))</f>
        <v/>
      </c>
      <c r="P93" s="17">
        <f>IF($A93="","",IF(OR($B93="",$C93="",$D93="",$E93="",$F93="",$L93=""),"Setup review",IF(AND($F93=0,OR($G93="",$G93=0),$H93="",$I93="",$J93=""),"No deposit due",IF(OR(AND($G93&lt;&gt;"",$H93=""),AND($G93="",$H93&lt;&gt;""),AND($G93&lt;&gt;"",$K93=""),AND($I93&lt;&gt;"",$H93=""),AND($J93&lt;&gt;"",$H93="")),"Intake review",IF(AND($G93="",$H93=""),"Awaiting receipt",IF(OR(AND($I93&lt;&gt;"",$I93&lt;$H93),AND($J93&lt;&gt;"",$J93&lt;$H93)),"Date review",IF($G93&lt;$F93-'Assumptions'!$B$7,"Short amount",IF($G93&gt;$F93+'Assumptions'!$B$7,"Overage review",IF($I93="",IF($N93&gt;'Assumptions'!$B$5,"Deposit review","Deposit pending"),IF($J93="",IF($O93&gt;'Assumptions'!$B$6,"Acknowledgment review","Acknowledgment pending"),"Complete"))))))))))</f>
        <v/>
      </c>
      <c r="Q93" s="18">
        <f>IF($A93="","",IF($P93="Complete",IF(OR($N93&gt;'Assumptions'!$B$5,$O93&gt;'Assumptions'!$B$6),"Complete, but check timing against internal targets.","Entry complete."),IF($P93="No deposit due","No intake due based on the entered required amount.",IF($P93="Awaiting receipt","No receipt is entered, so confirm the next step.",IF($P93="Deposit pending","Deposit date is not entered, and the internal target is not exceeded.",IF($P93="Acknowledgment pending","Acknowledgment date is not entered, and the internal target is not exceeded.",IF($P93="Deposit review","Deposit date is not entered and the internal target is exceeded.",IF($P93="Acknowledgment review","Acknowledgment date is not entered and the internal target is exceeded.",IF($P93="Short amount","Check the entered shortfall.",IF($P93="Overage review","Check the entered overage.",IF($P93="Date review","Check the event date sequence.",IF($P93="Intake review","Check the received amount, date, and method.","Complete the required setup fields."))))))))))))</f>
        <v/>
      </c>
    </row>
    <row r="94" ht="32" customHeight="1">
      <c r="A94" s="13" t="n"/>
      <c r="B94" s="13" t="n"/>
      <c r="C94" s="13" t="n"/>
      <c r="D94" s="14" t="n"/>
      <c r="E94" s="13" t="n"/>
      <c r="F94" s="29" t="n"/>
      <c r="G94" s="29" t="n"/>
      <c r="H94" s="14" t="n"/>
      <c r="I94" s="14" t="n"/>
      <c r="J94" s="14" t="n"/>
      <c r="K94" s="13" t="n"/>
      <c r="L94" s="13" t="n"/>
      <c r="M94" s="31">
        <f>IF($A94="","",IF($F94="","",MAX(0,$F94-IF($G94="",0,$G94))))</f>
        <v/>
      </c>
      <c r="N94" s="9">
        <f>IF($A94="","",IF($H94="","",MAX(0,IF($I94&lt;&gt;"",$I94-$H94,'Assumptions'!$B$4-$H94))))</f>
        <v/>
      </c>
      <c r="O94" s="9">
        <f>IF($A94="","",IF($H94="","",MAX(0,IF($J94&lt;&gt;"",$J94-$H94,'Assumptions'!$B$4-$H94))))</f>
        <v/>
      </c>
      <c r="P94" s="20">
        <f>IF($A94="","",IF(OR($B94="",$C94="",$D94="",$E94="",$F94="",$L94=""),"Setup review",IF(AND($F94=0,OR($G94="",$G94=0),$H94="",$I94="",$J94=""),"No deposit due",IF(OR(AND($G94&lt;&gt;"",$H94=""),AND($G94="",$H94&lt;&gt;""),AND($G94&lt;&gt;"",$K94=""),AND($I94&lt;&gt;"",$H94=""),AND($J94&lt;&gt;"",$H94="")),"Intake review",IF(AND($G94="",$H94=""),"Awaiting receipt",IF(OR(AND($I94&lt;&gt;"",$I94&lt;$H94),AND($J94&lt;&gt;"",$J94&lt;$H94)),"Date review",IF($G94&lt;$F94-'Assumptions'!$B$7,"Short amount",IF($G94&gt;$F94+'Assumptions'!$B$7,"Overage review",IF($I94="",IF($N94&gt;'Assumptions'!$B$5,"Deposit review","Deposit pending"),IF($J94="",IF($O94&gt;'Assumptions'!$B$6,"Acknowledgment review","Acknowledgment pending"),"Complete"))))))))))</f>
        <v/>
      </c>
      <c r="Q94" s="21">
        <f>IF($A94="","",IF($P94="Complete",IF(OR($N94&gt;'Assumptions'!$B$5,$O94&gt;'Assumptions'!$B$6),"Complete, but check timing against internal targets.","Entry complete."),IF($P94="No deposit due","No intake due based on the entered required amount.",IF($P94="Awaiting receipt","No receipt is entered, so confirm the next step.",IF($P94="Deposit pending","Deposit date is not entered, and the internal target is not exceeded.",IF($P94="Acknowledgment pending","Acknowledgment date is not entered, and the internal target is not exceeded.",IF($P94="Deposit review","Deposit date is not entered and the internal target is exceeded.",IF($P94="Acknowledgment review","Acknowledgment date is not entered and the internal target is exceeded.",IF($P94="Short amount","Check the entered shortfall.",IF($P94="Overage review","Check the entered overage.",IF($P94="Date review","Check the event date sequence.",IF($P94="Intake review","Check the received amount, date, and method.","Complete the required setup fields."))))))))))))</f>
        <v/>
      </c>
    </row>
    <row r="95" ht="32" customHeight="1">
      <c r="A95" s="13" t="n"/>
      <c r="B95" s="13" t="n"/>
      <c r="C95" s="13" t="n"/>
      <c r="D95" s="14" t="n"/>
      <c r="E95" s="13" t="n"/>
      <c r="F95" s="29" t="n"/>
      <c r="G95" s="29" t="n"/>
      <c r="H95" s="14" t="n"/>
      <c r="I95" s="14" t="n"/>
      <c r="J95" s="14" t="n"/>
      <c r="K95" s="13" t="n"/>
      <c r="L95" s="13" t="n"/>
      <c r="M95" s="30">
        <f>IF($A95="","",IF($F95="","",MAX(0,$F95-IF($G95="",0,$G95))))</f>
        <v/>
      </c>
      <c r="N95" s="11">
        <f>IF($A95="","",IF($H95="","",MAX(0,IF($I95&lt;&gt;"",$I95-$H95,'Assumptions'!$B$4-$H95))))</f>
        <v/>
      </c>
      <c r="O95" s="11">
        <f>IF($A95="","",IF($H95="","",MAX(0,IF($J95&lt;&gt;"",$J95-$H95,'Assumptions'!$B$4-$H95))))</f>
        <v/>
      </c>
      <c r="P95" s="17">
        <f>IF($A95="","",IF(OR($B95="",$C95="",$D95="",$E95="",$F95="",$L95=""),"Setup review",IF(AND($F95=0,OR($G95="",$G95=0),$H95="",$I95="",$J95=""),"No deposit due",IF(OR(AND($G95&lt;&gt;"",$H95=""),AND($G95="",$H95&lt;&gt;""),AND($G95&lt;&gt;"",$K95=""),AND($I95&lt;&gt;"",$H95=""),AND($J95&lt;&gt;"",$H95="")),"Intake review",IF(AND($G95="",$H95=""),"Awaiting receipt",IF(OR(AND($I95&lt;&gt;"",$I95&lt;$H95),AND($J95&lt;&gt;"",$J95&lt;$H95)),"Date review",IF($G95&lt;$F95-'Assumptions'!$B$7,"Short amount",IF($G95&gt;$F95+'Assumptions'!$B$7,"Overage review",IF($I95="",IF($N95&gt;'Assumptions'!$B$5,"Deposit review","Deposit pending"),IF($J95="",IF($O95&gt;'Assumptions'!$B$6,"Acknowledgment review","Acknowledgment pending"),"Complete"))))))))))</f>
        <v/>
      </c>
      <c r="Q95" s="18">
        <f>IF($A95="","",IF($P95="Complete",IF(OR($N95&gt;'Assumptions'!$B$5,$O95&gt;'Assumptions'!$B$6),"Complete, but check timing against internal targets.","Entry complete."),IF($P95="No deposit due","No intake due based on the entered required amount.",IF($P95="Awaiting receipt","No receipt is entered, so confirm the next step.",IF($P95="Deposit pending","Deposit date is not entered, and the internal target is not exceeded.",IF($P95="Acknowledgment pending","Acknowledgment date is not entered, and the internal target is not exceeded.",IF($P95="Deposit review","Deposit date is not entered and the internal target is exceeded.",IF($P95="Acknowledgment review","Acknowledgment date is not entered and the internal target is exceeded.",IF($P95="Short amount","Check the entered shortfall.",IF($P95="Overage review","Check the entered overage.",IF($P95="Date review","Check the event date sequence.",IF($P95="Intake review","Check the received amount, date, and method.","Complete the required setup fields."))))))))))))</f>
        <v/>
      </c>
    </row>
    <row r="96" ht="32" customHeight="1">
      <c r="A96" s="13" t="n"/>
      <c r="B96" s="13" t="n"/>
      <c r="C96" s="13" t="n"/>
      <c r="D96" s="14" t="n"/>
      <c r="E96" s="13" t="n"/>
      <c r="F96" s="29" t="n"/>
      <c r="G96" s="29" t="n"/>
      <c r="H96" s="14" t="n"/>
      <c r="I96" s="14" t="n"/>
      <c r="J96" s="14" t="n"/>
      <c r="K96" s="13" t="n"/>
      <c r="L96" s="13" t="n"/>
      <c r="M96" s="31">
        <f>IF($A96="","",IF($F96="","",MAX(0,$F96-IF($G96="",0,$G96))))</f>
        <v/>
      </c>
      <c r="N96" s="9">
        <f>IF($A96="","",IF($H96="","",MAX(0,IF($I96&lt;&gt;"",$I96-$H96,'Assumptions'!$B$4-$H96))))</f>
        <v/>
      </c>
      <c r="O96" s="9">
        <f>IF($A96="","",IF($H96="","",MAX(0,IF($J96&lt;&gt;"",$J96-$H96,'Assumptions'!$B$4-$H96))))</f>
        <v/>
      </c>
      <c r="P96" s="20">
        <f>IF($A96="","",IF(OR($B96="",$C96="",$D96="",$E96="",$F96="",$L96=""),"Setup review",IF(AND($F96=0,OR($G96="",$G96=0),$H96="",$I96="",$J96=""),"No deposit due",IF(OR(AND($G96&lt;&gt;"",$H96=""),AND($G96="",$H96&lt;&gt;""),AND($G96&lt;&gt;"",$K96=""),AND($I96&lt;&gt;"",$H96=""),AND($J96&lt;&gt;"",$H96="")),"Intake review",IF(AND($G96="",$H96=""),"Awaiting receipt",IF(OR(AND($I96&lt;&gt;"",$I96&lt;$H96),AND($J96&lt;&gt;"",$J96&lt;$H96)),"Date review",IF($G96&lt;$F96-'Assumptions'!$B$7,"Short amount",IF($G96&gt;$F96+'Assumptions'!$B$7,"Overage review",IF($I96="",IF($N96&gt;'Assumptions'!$B$5,"Deposit review","Deposit pending"),IF($J96="",IF($O96&gt;'Assumptions'!$B$6,"Acknowledgment review","Acknowledgment pending"),"Complete"))))))))))</f>
        <v/>
      </c>
      <c r="Q96" s="21">
        <f>IF($A96="","",IF($P96="Complete",IF(OR($N96&gt;'Assumptions'!$B$5,$O96&gt;'Assumptions'!$B$6),"Complete, but check timing against internal targets.","Entry complete."),IF($P96="No deposit due","No intake due based on the entered required amount.",IF($P96="Awaiting receipt","No receipt is entered, so confirm the next step.",IF($P96="Deposit pending","Deposit date is not entered, and the internal target is not exceeded.",IF($P96="Acknowledgment pending","Acknowledgment date is not entered, and the internal target is not exceeded.",IF($P96="Deposit review","Deposit date is not entered and the internal target is exceeded.",IF($P96="Acknowledgment review","Acknowledgment date is not entered and the internal target is exceeded.",IF($P96="Short amount","Check the entered shortfall.",IF($P96="Overage review","Check the entered overage.",IF($P96="Date review","Check the event date sequence.",IF($P96="Intake review","Check the received amount, date, and method.","Complete the required setup fields."))))))))))))</f>
        <v/>
      </c>
    </row>
    <row r="97" ht="32" customHeight="1">
      <c r="A97" s="13" t="n"/>
      <c r="B97" s="13" t="n"/>
      <c r="C97" s="13" t="n"/>
      <c r="D97" s="14" t="n"/>
      <c r="E97" s="13" t="n"/>
      <c r="F97" s="29" t="n"/>
      <c r="G97" s="29" t="n"/>
      <c r="H97" s="14" t="n"/>
      <c r="I97" s="14" t="n"/>
      <c r="J97" s="14" t="n"/>
      <c r="K97" s="13" t="n"/>
      <c r="L97" s="13" t="n"/>
      <c r="M97" s="30">
        <f>IF($A97="","",IF($F97="","",MAX(0,$F97-IF($G97="",0,$G97))))</f>
        <v/>
      </c>
      <c r="N97" s="11">
        <f>IF($A97="","",IF($H97="","",MAX(0,IF($I97&lt;&gt;"",$I97-$H97,'Assumptions'!$B$4-$H97))))</f>
        <v/>
      </c>
      <c r="O97" s="11">
        <f>IF($A97="","",IF($H97="","",MAX(0,IF($J97&lt;&gt;"",$J97-$H97,'Assumptions'!$B$4-$H97))))</f>
        <v/>
      </c>
      <c r="P97" s="17">
        <f>IF($A97="","",IF(OR($B97="",$C97="",$D97="",$E97="",$F97="",$L97=""),"Setup review",IF(AND($F97=0,OR($G97="",$G97=0),$H97="",$I97="",$J97=""),"No deposit due",IF(OR(AND($G97&lt;&gt;"",$H97=""),AND($G97="",$H97&lt;&gt;""),AND($G97&lt;&gt;"",$K97=""),AND($I97&lt;&gt;"",$H97=""),AND($J97&lt;&gt;"",$H97="")),"Intake review",IF(AND($G97="",$H97=""),"Awaiting receipt",IF(OR(AND($I97&lt;&gt;"",$I97&lt;$H97),AND($J97&lt;&gt;"",$J97&lt;$H97)),"Date review",IF($G97&lt;$F97-'Assumptions'!$B$7,"Short amount",IF($G97&gt;$F97+'Assumptions'!$B$7,"Overage review",IF($I97="",IF($N97&gt;'Assumptions'!$B$5,"Deposit review","Deposit pending"),IF($J97="",IF($O97&gt;'Assumptions'!$B$6,"Acknowledgment review","Acknowledgment pending"),"Complete"))))))))))</f>
        <v/>
      </c>
      <c r="Q97" s="18">
        <f>IF($A97="","",IF($P97="Complete",IF(OR($N97&gt;'Assumptions'!$B$5,$O97&gt;'Assumptions'!$B$6),"Complete, but check timing against internal targets.","Entry complete."),IF($P97="No deposit due","No intake due based on the entered required amount.",IF($P97="Awaiting receipt","No receipt is entered, so confirm the next step.",IF($P97="Deposit pending","Deposit date is not entered, and the internal target is not exceeded.",IF($P97="Acknowledgment pending","Acknowledgment date is not entered, and the internal target is not exceeded.",IF($P97="Deposit review","Deposit date is not entered and the internal target is exceeded.",IF($P97="Acknowledgment review","Acknowledgment date is not entered and the internal target is exceeded.",IF($P97="Short amount","Check the entered shortfall.",IF($P97="Overage review","Check the entered overage.",IF($P97="Date review","Check the event date sequence.",IF($P97="Intake review","Check the received amount, date, and method.","Complete the required setup fields."))))))))))))</f>
        <v/>
      </c>
    </row>
    <row r="98" ht="32" customHeight="1">
      <c r="A98" s="13" t="n"/>
      <c r="B98" s="13" t="n"/>
      <c r="C98" s="13" t="n"/>
      <c r="D98" s="14" t="n"/>
      <c r="E98" s="13" t="n"/>
      <c r="F98" s="29" t="n"/>
      <c r="G98" s="29" t="n"/>
      <c r="H98" s="14" t="n"/>
      <c r="I98" s="14" t="n"/>
      <c r="J98" s="14" t="n"/>
      <c r="K98" s="13" t="n"/>
      <c r="L98" s="13" t="n"/>
      <c r="M98" s="31">
        <f>IF($A98="","",IF($F98="","",MAX(0,$F98-IF($G98="",0,$G98))))</f>
        <v/>
      </c>
      <c r="N98" s="9">
        <f>IF($A98="","",IF($H98="","",MAX(0,IF($I98&lt;&gt;"",$I98-$H98,'Assumptions'!$B$4-$H98))))</f>
        <v/>
      </c>
      <c r="O98" s="9">
        <f>IF($A98="","",IF($H98="","",MAX(0,IF($J98&lt;&gt;"",$J98-$H98,'Assumptions'!$B$4-$H98))))</f>
        <v/>
      </c>
      <c r="P98" s="20">
        <f>IF($A98="","",IF(OR($B98="",$C98="",$D98="",$E98="",$F98="",$L98=""),"Setup review",IF(AND($F98=0,OR($G98="",$G98=0),$H98="",$I98="",$J98=""),"No deposit due",IF(OR(AND($G98&lt;&gt;"",$H98=""),AND($G98="",$H98&lt;&gt;""),AND($G98&lt;&gt;"",$K98=""),AND($I98&lt;&gt;"",$H98=""),AND($J98&lt;&gt;"",$H98="")),"Intake review",IF(AND($G98="",$H98=""),"Awaiting receipt",IF(OR(AND($I98&lt;&gt;"",$I98&lt;$H98),AND($J98&lt;&gt;"",$J98&lt;$H98)),"Date review",IF($G98&lt;$F98-'Assumptions'!$B$7,"Short amount",IF($G98&gt;$F98+'Assumptions'!$B$7,"Overage review",IF($I98="",IF($N98&gt;'Assumptions'!$B$5,"Deposit review","Deposit pending"),IF($J98="",IF($O98&gt;'Assumptions'!$B$6,"Acknowledgment review","Acknowledgment pending"),"Complete"))))))))))</f>
        <v/>
      </c>
      <c r="Q98" s="21">
        <f>IF($A98="","",IF($P98="Complete",IF(OR($N98&gt;'Assumptions'!$B$5,$O98&gt;'Assumptions'!$B$6),"Complete, but check timing against internal targets.","Entry complete."),IF($P98="No deposit due","No intake due based on the entered required amount.",IF($P98="Awaiting receipt","No receipt is entered, so confirm the next step.",IF($P98="Deposit pending","Deposit date is not entered, and the internal target is not exceeded.",IF($P98="Acknowledgment pending","Acknowledgment date is not entered, and the internal target is not exceeded.",IF($P98="Deposit review","Deposit date is not entered and the internal target is exceeded.",IF($P98="Acknowledgment review","Acknowledgment date is not entered and the internal target is exceeded.",IF($P98="Short amount","Check the entered shortfall.",IF($P98="Overage review","Check the entered overage.",IF($P98="Date review","Check the event date sequence.",IF($P98="Intake review","Check the received amount, date, and method.","Complete the required setup fields."))))))))))))</f>
        <v/>
      </c>
    </row>
    <row r="99" ht="32" customHeight="1">
      <c r="A99" s="13" t="n"/>
      <c r="B99" s="13" t="n"/>
      <c r="C99" s="13" t="n"/>
      <c r="D99" s="14" t="n"/>
      <c r="E99" s="13" t="n"/>
      <c r="F99" s="29" t="n"/>
      <c r="G99" s="29" t="n"/>
      <c r="H99" s="14" t="n"/>
      <c r="I99" s="14" t="n"/>
      <c r="J99" s="14" t="n"/>
      <c r="K99" s="13" t="n"/>
      <c r="L99" s="13" t="n"/>
      <c r="M99" s="30">
        <f>IF($A99="","",IF($F99="","",MAX(0,$F99-IF($G99="",0,$G99))))</f>
        <v/>
      </c>
      <c r="N99" s="11">
        <f>IF($A99="","",IF($H99="","",MAX(0,IF($I99&lt;&gt;"",$I99-$H99,'Assumptions'!$B$4-$H99))))</f>
        <v/>
      </c>
      <c r="O99" s="11">
        <f>IF($A99="","",IF($H99="","",MAX(0,IF($J99&lt;&gt;"",$J99-$H99,'Assumptions'!$B$4-$H99))))</f>
        <v/>
      </c>
      <c r="P99" s="17">
        <f>IF($A99="","",IF(OR($B99="",$C99="",$D99="",$E99="",$F99="",$L99=""),"Setup review",IF(AND($F99=0,OR($G99="",$G99=0),$H99="",$I99="",$J99=""),"No deposit due",IF(OR(AND($G99&lt;&gt;"",$H99=""),AND($G99="",$H99&lt;&gt;""),AND($G99&lt;&gt;"",$K99=""),AND($I99&lt;&gt;"",$H99=""),AND($J99&lt;&gt;"",$H99="")),"Intake review",IF(AND($G99="",$H99=""),"Awaiting receipt",IF(OR(AND($I99&lt;&gt;"",$I99&lt;$H99),AND($J99&lt;&gt;"",$J99&lt;$H99)),"Date review",IF($G99&lt;$F99-'Assumptions'!$B$7,"Short amount",IF($G99&gt;$F99+'Assumptions'!$B$7,"Overage review",IF($I99="",IF($N99&gt;'Assumptions'!$B$5,"Deposit review","Deposit pending"),IF($J99="",IF($O99&gt;'Assumptions'!$B$6,"Acknowledgment review","Acknowledgment pending"),"Complete"))))))))))</f>
        <v/>
      </c>
      <c r="Q99" s="18">
        <f>IF($A99="","",IF($P99="Complete",IF(OR($N99&gt;'Assumptions'!$B$5,$O99&gt;'Assumptions'!$B$6),"Complete, but check timing against internal targets.","Entry complete."),IF($P99="No deposit due","No intake due based on the entered required amount.",IF($P99="Awaiting receipt","No receipt is entered, so confirm the next step.",IF($P99="Deposit pending","Deposit date is not entered, and the internal target is not exceeded.",IF($P99="Acknowledgment pending","Acknowledgment date is not entered, and the internal target is not exceeded.",IF($P99="Deposit review","Deposit date is not entered and the internal target is exceeded.",IF($P99="Acknowledgment review","Acknowledgment date is not entered and the internal target is exceeded.",IF($P99="Short amount","Check the entered shortfall.",IF($P99="Overage review","Check the entered overage.",IF($P99="Date review","Check the event date sequence.",IF($P99="Intake review","Check the received amount, date, and method.","Complete the required setup fields."))))))))))))</f>
        <v/>
      </c>
    </row>
    <row r="100" ht="32" customHeight="1">
      <c r="A100" s="13" t="n"/>
      <c r="B100" s="13" t="n"/>
      <c r="C100" s="13" t="n"/>
      <c r="D100" s="14" t="n"/>
      <c r="E100" s="13" t="n"/>
      <c r="F100" s="29" t="n"/>
      <c r="G100" s="29" t="n"/>
      <c r="H100" s="14" t="n"/>
      <c r="I100" s="14" t="n"/>
      <c r="J100" s="14" t="n"/>
      <c r="K100" s="13" t="n"/>
      <c r="L100" s="13" t="n"/>
      <c r="M100" s="31">
        <f>IF($A100="","",IF($F100="","",MAX(0,$F100-IF($G100="",0,$G100))))</f>
        <v/>
      </c>
      <c r="N100" s="9">
        <f>IF($A100="","",IF($H100="","",MAX(0,IF($I100&lt;&gt;"",$I100-$H100,'Assumptions'!$B$4-$H100))))</f>
        <v/>
      </c>
      <c r="O100" s="9">
        <f>IF($A100="","",IF($H100="","",MAX(0,IF($J100&lt;&gt;"",$J100-$H100,'Assumptions'!$B$4-$H100))))</f>
        <v/>
      </c>
      <c r="P100" s="20">
        <f>IF($A100="","",IF(OR($B100="",$C100="",$D100="",$E100="",$F100="",$L100=""),"Setup review",IF(AND($F100=0,OR($G100="",$G100=0),$H100="",$I100="",$J100=""),"No deposit due",IF(OR(AND($G100&lt;&gt;"",$H100=""),AND($G100="",$H100&lt;&gt;""),AND($G100&lt;&gt;"",$K100=""),AND($I100&lt;&gt;"",$H100=""),AND($J100&lt;&gt;"",$H100="")),"Intake review",IF(AND($G100="",$H100=""),"Awaiting receipt",IF(OR(AND($I100&lt;&gt;"",$I100&lt;$H100),AND($J100&lt;&gt;"",$J100&lt;$H100)),"Date review",IF($G100&lt;$F100-'Assumptions'!$B$7,"Short amount",IF($G100&gt;$F100+'Assumptions'!$B$7,"Overage review",IF($I100="",IF($N100&gt;'Assumptions'!$B$5,"Deposit review","Deposit pending"),IF($J100="",IF($O100&gt;'Assumptions'!$B$6,"Acknowledgment review","Acknowledgment pending"),"Complete"))))))))))</f>
        <v/>
      </c>
      <c r="Q100" s="21">
        <f>IF($A100="","",IF($P100="Complete",IF(OR($N100&gt;'Assumptions'!$B$5,$O100&gt;'Assumptions'!$B$6),"Complete, but check timing against internal targets.","Entry complete."),IF($P100="No deposit due","No intake due based on the entered required amount.",IF($P100="Awaiting receipt","No receipt is entered, so confirm the next step.",IF($P100="Deposit pending","Deposit date is not entered, and the internal target is not exceeded.",IF($P100="Acknowledgment pending","Acknowledgment date is not entered, and the internal target is not exceeded.",IF($P100="Deposit review","Deposit date is not entered and the internal target is exceeded.",IF($P100="Acknowledgment review","Acknowledgment date is not entered and the internal target is exceeded.",IF($P100="Short amount","Check the entered shortfall.",IF($P100="Overage review","Check the entered overage.",IF($P100="Date review","Check the event date sequence.",IF($P100="Intake review","Check the received amount, date, and method.","Complete the required setup fields."))))))))))))</f>
        <v/>
      </c>
    </row>
    <row r="101" ht="32" customHeight="1">
      <c r="A101" s="13" t="n"/>
      <c r="B101" s="13" t="n"/>
      <c r="C101" s="13" t="n"/>
      <c r="D101" s="14" t="n"/>
      <c r="E101" s="13" t="n"/>
      <c r="F101" s="29" t="n"/>
      <c r="G101" s="29" t="n"/>
      <c r="H101" s="14" t="n"/>
      <c r="I101" s="14" t="n"/>
      <c r="J101" s="14" t="n"/>
      <c r="K101" s="13" t="n"/>
      <c r="L101" s="13" t="n"/>
      <c r="M101" s="30">
        <f>IF($A101="","",IF($F101="","",MAX(0,$F101-IF($G101="",0,$G101))))</f>
        <v/>
      </c>
      <c r="N101" s="11">
        <f>IF($A101="","",IF($H101="","",MAX(0,IF($I101&lt;&gt;"",$I101-$H101,'Assumptions'!$B$4-$H101))))</f>
        <v/>
      </c>
      <c r="O101" s="11">
        <f>IF($A101="","",IF($H101="","",MAX(0,IF($J101&lt;&gt;"",$J101-$H101,'Assumptions'!$B$4-$H101))))</f>
        <v/>
      </c>
      <c r="P101" s="17">
        <f>IF($A101="","",IF(OR($B101="",$C101="",$D101="",$E101="",$F101="",$L101=""),"Setup review",IF(AND($F101=0,OR($G101="",$G101=0),$H101="",$I101="",$J101=""),"No deposit due",IF(OR(AND($G101&lt;&gt;"",$H101=""),AND($G101="",$H101&lt;&gt;""),AND($G101&lt;&gt;"",$K101=""),AND($I101&lt;&gt;"",$H101=""),AND($J101&lt;&gt;"",$H101="")),"Intake review",IF(AND($G101="",$H101=""),"Awaiting receipt",IF(OR(AND($I101&lt;&gt;"",$I101&lt;$H101),AND($J101&lt;&gt;"",$J101&lt;$H101)),"Date review",IF($G101&lt;$F101-'Assumptions'!$B$7,"Short amount",IF($G101&gt;$F101+'Assumptions'!$B$7,"Overage review",IF($I101="",IF($N101&gt;'Assumptions'!$B$5,"Deposit review","Deposit pending"),IF($J101="",IF($O101&gt;'Assumptions'!$B$6,"Acknowledgment review","Acknowledgment pending"),"Complete"))))))))))</f>
        <v/>
      </c>
      <c r="Q101" s="18">
        <f>IF($A101="","",IF($P101="Complete",IF(OR($N101&gt;'Assumptions'!$B$5,$O101&gt;'Assumptions'!$B$6),"Complete, but check timing against internal targets.","Entry complete."),IF($P101="No deposit due","No intake due based on the entered required amount.",IF($P101="Awaiting receipt","No receipt is entered, so confirm the next step.",IF($P101="Deposit pending","Deposit date is not entered, and the internal target is not exceeded.",IF($P101="Acknowledgment pending","Acknowledgment date is not entered, and the internal target is not exceeded.",IF($P101="Deposit review","Deposit date is not entered and the internal target is exceeded.",IF($P101="Acknowledgment review","Acknowledgment date is not entered and the internal target is exceeded.",IF($P101="Short amount","Check the entered shortfall.",IF($P101="Overage review","Check the entered overage.",IF($P101="Date review","Check the event date sequence.",IF($P101="Intake review","Check the received amount, date, and method.","Complete the required setup fields."))))))))))))</f>
        <v/>
      </c>
    </row>
    <row r="102" ht="32" customHeight="1">
      <c r="A102" s="13" t="n"/>
      <c r="B102" s="13" t="n"/>
      <c r="C102" s="13" t="n"/>
      <c r="D102" s="14" t="n"/>
      <c r="E102" s="13" t="n"/>
      <c r="F102" s="29" t="n"/>
      <c r="G102" s="29" t="n"/>
      <c r="H102" s="14" t="n"/>
      <c r="I102" s="14" t="n"/>
      <c r="J102" s="14" t="n"/>
      <c r="K102" s="13" t="n"/>
      <c r="L102" s="13" t="n"/>
      <c r="M102" s="31">
        <f>IF($A102="","",IF($F102="","",MAX(0,$F102-IF($G102="",0,$G102))))</f>
        <v/>
      </c>
      <c r="N102" s="9">
        <f>IF($A102="","",IF($H102="","",MAX(0,IF($I102&lt;&gt;"",$I102-$H102,'Assumptions'!$B$4-$H102))))</f>
        <v/>
      </c>
      <c r="O102" s="9">
        <f>IF($A102="","",IF($H102="","",MAX(0,IF($J102&lt;&gt;"",$J102-$H102,'Assumptions'!$B$4-$H102))))</f>
        <v/>
      </c>
      <c r="P102" s="20">
        <f>IF($A102="","",IF(OR($B102="",$C102="",$D102="",$E102="",$F102="",$L102=""),"Setup review",IF(AND($F102=0,OR($G102="",$G102=0),$H102="",$I102="",$J102=""),"No deposit due",IF(OR(AND($G102&lt;&gt;"",$H102=""),AND($G102="",$H102&lt;&gt;""),AND($G102&lt;&gt;"",$K102=""),AND($I102&lt;&gt;"",$H102=""),AND($J102&lt;&gt;"",$H102="")),"Intake review",IF(AND($G102="",$H102=""),"Awaiting receipt",IF(OR(AND($I102&lt;&gt;"",$I102&lt;$H102),AND($J102&lt;&gt;"",$J102&lt;$H102)),"Date review",IF($G102&lt;$F102-'Assumptions'!$B$7,"Short amount",IF($G102&gt;$F102+'Assumptions'!$B$7,"Overage review",IF($I102="",IF($N102&gt;'Assumptions'!$B$5,"Deposit review","Deposit pending"),IF($J102="",IF($O102&gt;'Assumptions'!$B$6,"Acknowledgment review","Acknowledgment pending"),"Complete"))))))))))</f>
        <v/>
      </c>
      <c r="Q102" s="21">
        <f>IF($A102="","",IF($P102="Complete",IF(OR($N102&gt;'Assumptions'!$B$5,$O102&gt;'Assumptions'!$B$6),"Complete, but check timing against internal targets.","Entry complete."),IF($P102="No deposit due","No intake due based on the entered required amount.",IF($P102="Awaiting receipt","No receipt is entered, so confirm the next step.",IF($P102="Deposit pending","Deposit date is not entered, and the internal target is not exceeded.",IF($P102="Acknowledgment pending","Acknowledgment date is not entered, and the internal target is not exceeded.",IF($P102="Deposit review","Deposit date is not entered and the internal target is exceeded.",IF($P102="Acknowledgment review","Acknowledgment date is not entered and the internal target is exceeded.",IF($P102="Short amount","Check the entered shortfall.",IF($P102="Overage review","Check the entered overage.",IF($P102="Date review","Check the event date sequence.",IF($P102="Intake review","Check the received amount, date, and method.","Complete the required setup fields."))))))))))))</f>
        <v/>
      </c>
    </row>
    <row r="103" ht="32" customHeight="1">
      <c r="A103" s="13" t="n"/>
      <c r="B103" s="13" t="n"/>
      <c r="C103" s="13" t="n"/>
      <c r="D103" s="14" t="n"/>
      <c r="E103" s="13" t="n"/>
      <c r="F103" s="29" t="n"/>
      <c r="G103" s="29" t="n"/>
      <c r="H103" s="14" t="n"/>
      <c r="I103" s="14" t="n"/>
      <c r="J103" s="14" t="n"/>
      <c r="K103" s="13" t="n"/>
      <c r="L103" s="13" t="n"/>
      <c r="M103" s="30">
        <f>IF($A103="","",IF($F103="","",MAX(0,$F103-IF($G103="",0,$G103))))</f>
        <v/>
      </c>
      <c r="N103" s="11">
        <f>IF($A103="","",IF($H103="","",MAX(0,IF($I103&lt;&gt;"",$I103-$H103,'Assumptions'!$B$4-$H103))))</f>
        <v/>
      </c>
      <c r="O103" s="11">
        <f>IF($A103="","",IF($H103="","",MAX(0,IF($J103&lt;&gt;"",$J103-$H103,'Assumptions'!$B$4-$H103))))</f>
        <v/>
      </c>
      <c r="P103" s="17">
        <f>IF($A103="","",IF(OR($B103="",$C103="",$D103="",$E103="",$F103="",$L103=""),"Setup review",IF(AND($F103=0,OR($G103="",$G103=0),$H103="",$I103="",$J103=""),"No deposit due",IF(OR(AND($G103&lt;&gt;"",$H103=""),AND($G103="",$H103&lt;&gt;""),AND($G103&lt;&gt;"",$K103=""),AND($I103&lt;&gt;"",$H103=""),AND($J103&lt;&gt;"",$H103="")),"Intake review",IF(AND($G103="",$H103=""),"Awaiting receipt",IF(OR(AND($I103&lt;&gt;"",$I103&lt;$H103),AND($J103&lt;&gt;"",$J103&lt;$H103)),"Date review",IF($G103&lt;$F103-'Assumptions'!$B$7,"Short amount",IF($G103&gt;$F103+'Assumptions'!$B$7,"Overage review",IF($I103="",IF($N103&gt;'Assumptions'!$B$5,"Deposit review","Deposit pending"),IF($J103="",IF($O103&gt;'Assumptions'!$B$6,"Acknowledgment review","Acknowledgment pending"),"Complete"))))))))))</f>
        <v/>
      </c>
      <c r="Q103" s="18">
        <f>IF($A103="","",IF($P103="Complete",IF(OR($N103&gt;'Assumptions'!$B$5,$O103&gt;'Assumptions'!$B$6),"Complete, but check timing against internal targets.","Entry complete."),IF($P103="No deposit due","No intake due based on the entered required amount.",IF($P103="Awaiting receipt","No receipt is entered, so confirm the next step.",IF($P103="Deposit pending","Deposit date is not entered, and the internal target is not exceeded.",IF($P103="Acknowledgment pending","Acknowledgment date is not entered, and the internal target is not exceeded.",IF($P103="Deposit review","Deposit date is not entered and the internal target is exceeded.",IF($P103="Acknowledgment review","Acknowledgment date is not entered and the internal target is exceeded.",IF($P103="Short amount","Check the entered shortfall.",IF($P103="Overage review","Check the entered overage.",IF($P103="Date review","Check the event date sequence.",IF($P103="Intake review","Check the received amount, date, and method.","Complete the required setup fields."))))))))))))</f>
        <v/>
      </c>
    </row>
    <row r="104" ht="32" customHeight="1">
      <c r="A104" s="13" t="n"/>
      <c r="B104" s="13" t="n"/>
      <c r="C104" s="13" t="n"/>
      <c r="D104" s="14" t="n"/>
      <c r="E104" s="13" t="n"/>
      <c r="F104" s="29" t="n"/>
      <c r="G104" s="29" t="n"/>
      <c r="H104" s="14" t="n"/>
      <c r="I104" s="14" t="n"/>
      <c r="J104" s="14" t="n"/>
      <c r="K104" s="13" t="n"/>
      <c r="L104" s="13" t="n"/>
      <c r="M104" s="31">
        <f>IF($A104="","",IF($F104="","",MAX(0,$F104-IF($G104="",0,$G104))))</f>
        <v/>
      </c>
      <c r="N104" s="9">
        <f>IF($A104="","",IF($H104="","",MAX(0,IF($I104&lt;&gt;"",$I104-$H104,'Assumptions'!$B$4-$H104))))</f>
        <v/>
      </c>
      <c r="O104" s="9">
        <f>IF($A104="","",IF($H104="","",MAX(0,IF($J104&lt;&gt;"",$J104-$H104,'Assumptions'!$B$4-$H104))))</f>
        <v/>
      </c>
      <c r="P104" s="20">
        <f>IF($A104="","",IF(OR($B104="",$C104="",$D104="",$E104="",$F104="",$L104=""),"Setup review",IF(AND($F104=0,OR($G104="",$G104=0),$H104="",$I104="",$J104=""),"No deposit due",IF(OR(AND($G104&lt;&gt;"",$H104=""),AND($G104="",$H104&lt;&gt;""),AND($G104&lt;&gt;"",$K104=""),AND($I104&lt;&gt;"",$H104=""),AND($J104&lt;&gt;"",$H104="")),"Intake review",IF(AND($G104="",$H104=""),"Awaiting receipt",IF(OR(AND($I104&lt;&gt;"",$I104&lt;$H104),AND($J104&lt;&gt;"",$J104&lt;$H104)),"Date review",IF($G104&lt;$F104-'Assumptions'!$B$7,"Short amount",IF($G104&gt;$F104+'Assumptions'!$B$7,"Overage review",IF($I104="",IF($N104&gt;'Assumptions'!$B$5,"Deposit review","Deposit pending"),IF($J104="",IF($O104&gt;'Assumptions'!$B$6,"Acknowledgment review","Acknowledgment pending"),"Complete"))))))))))</f>
        <v/>
      </c>
      <c r="Q104" s="21">
        <f>IF($A104="","",IF($P104="Complete",IF(OR($N104&gt;'Assumptions'!$B$5,$O104&gt;'Assumptions'!$B$6),"Complete, but check timing against internal targets.","Entry complete."),IF($P104="No deposit due","No intake due based on the entered required amount.",IF($P104="Awaiting receipt","No receipt is entered, so confirm the next step.",IF($P104="Deposit pending","Deposit date is not entered, and the internal target is not exceeded.",IF($P104="Acknowledgment pending","Acknowledgment date is not entered, and the internal target is not exceeded.",IF($P104="Deposit review","Deposit date is not entered and the internal target is exceeded.",IF($P104="Acknowledgment review","Acknowledgment date is not entered and the internal target is exceeded.",IF($P104="Short amount","Check the entered shortfall.",IF($P104="Overage review","Check the entered overage.",IF($P104="Date review","Check the event date sequence.",IF($P104="Intake review","Check the received amount, date, and method.","Complete the required setup fields."))))))))))))</f>
        <v/>
      </c>
    </row>
    <row r="105" ht="32" customHeight="1">
      <c r="A105" s="13" t="n"/>
      <c r="B105" s="13" t="n"/>
      <c r="C105" s="13" t="n"/>
      <c r="D105" s="14" t="n"/>
      <c r="E105" s="13" t="n"/>
      <c r="F105" s="29" t="n"/>
      <c r="G105" s="29" t="n"/>
      <c r="H105" s="14" t="n"/>
      <c r="I105" s="14" t="n"/>
      <c r="J105" s="14" t="n"/>
      <c r="K105" s="13" t="n"/>
      <c r="L105" s="13" t="n"/>
      <c r="M105" s="30">
        <f>IF($A105="","",IF($F105="","",MAX(0,$F105-IF($G105="",0,$G105))))</f>
        <v/>
      </c>
      <c r="N105" s="11">
        <f>IF($A105="","",IF($H105="","",MAX(0,IF($I105&lt;&gt;"",$I105-$H105,'Assumptions'!$B$4-$H105))))</f>
        <v/>
      </c>
      <c r="O105" s="11">
        <f>IF($A105="","",IF($H105="","",MAX(0,IF($J105&lt;&gt;"",$J105-$H105,'Assumptions'!$B$4-$H105))))</f>
        <v/>
      </c>
      <c r="P105" s="17">
        <f>IF($A105="","",IF(OR($B105="",$C105="",$D105="",$E105="",$F105="",$L105=""),"Setup review",IF(AND($F105=0,OR($G105="",$G105=0),$H105="",$I105="",$J105=""),"No deposit due",IF(OR(AND($G105&lt;&gt;"",$H105=""),AND($G105="",$H105&lt;&gt;""),AND($G105&lt;&gt;"",$K105=""),AND($I105&lt;&gt;"",$H105=""),AND($J105&lt;&gt;"",$H105="")),"Intake review",IF(AND($G105="",$H105=""),"Awaiting receipt",IF(OR(AND($I105&lt;&gt;"",$I105&lt;$H105),AND($J105&lt;&gt;"",$J105&lt;$H105)),"Date review",IF($G105&lt;$F105-'Assumptions'!$B$7,"Short amount",IF($G105&gt;$F105+'Assumptions'!$B$7,"Overage review",IF($I105="",IF($N105&gt;'Assumptions'!$B$5,"Deposit review","Deposit pending"),IF($J105="",IF($O105&gt;'Assumptions'!$B$6,"Acknowledgment review","Acknowledgment pending"),"Complete"))))))))))</f>
        <v/>
      </c>
      <c r="Q105" s="18">
        <f>IF($A105="","",IF($P105="Complete",IF(OR($N105&gt;'Assumptions'!$B$5,$O105&gt;'Assumptions'!$B$6),"Complete, but check timing against internal targets.","Entry complete."),IF($P105="No deposit due","No intake due based on the entered required amount.",IF($P105="Awaiting receipt","No receipt is entered, so confirm the next step.",IF($P105="Deposit pending","Deposit date is not entered, and the internal target is not exceeded.",IF($P105="Acknowledgment pending","Acknowledgment date is not entered, and the internal target is not exceeded.",IF($P105="Deposit review","Deposit date is not entered and the internal target is exceeded.",IF($P105="Acknowledgment review","Acknowledgment date is not entered and the internal target is exceeded.",IF($P105="Short amount","Check the entered shortfall.",IF($P105="Overage review","Check the entered overage.",IF($P105="Date review","Check the event date sequence.",IF($P105="Intake review","Check the received amount, date, and method.","Complete the required setup fields."))))))))))))</f>
        <v/>
      </c>
    </row>
    <row r="106" ht="32" customHeight="1">
      <c r="A106" s="13" t="n"/>
      <c r="B106" s="13" t="n"/>
      <c r="C106" s="13" t="n"/>
      <c r="D106" s="14" t="n"/>
      <c r="E106" s="13" t="n"/>
      <c r="F106" s="29" t="n"/>
      <c r="G106" s="29" t="n"/>
      <c r="H106" s="14" t="n"/>
      <c r="I106" s="14" t="n"/>
      <c r="J106" s="14" t="n"/>
      <c r="K106" s="13" t="n"/>
      <c r="L106" s="13" t="n"/>
      <c r="M106" s="31">
        <f>IF($A106="","",IF($F106="","",MAX(0,$F106-IF($G106="",0,$G106))))</f>
        <v/>
      </c>
      <c r="N106" s="9">
        <f>IF($A106="","",IF($H106="","",MAX(0,IF($I106&lt;&gt;"",$I106-$H106,'Assumptions'!$B$4-$H106))))</f>
        <v/>
      </c>
      <c r="O106" s="9">
        <f>IF($A106="","",IF($H106="","",MAX(0,IF($J106&lt;&gt;"",$J106-$H106,'Assumptions'!$B$4-$H106))))</f>
        <v/>
      </c>
      <c r="P106" s="20">
        <f>IF($A106="","",IF(OR($B106="",$C106="",$D106="",$E106="",$F106="",$L106=""),"Setup review",IF(AND($F106=0,OR($G106="",$G106=0),$H106="",$I106="",$J106=""),"No deposit due",IF(OR(AND($G106&lt;&gt;"",$H106=""),AND($G106="",$H106&lt;&gt;""),AND($G106&lt;&gt;"",$K106=""),AND($I106&lt;&gt;"",$H106=""),AND($J106&lt;&gt;"",$H106="")),"Intake review",IF(AND($G106="",$H106=""),"Awaiting receipt",IF(OR(AND($I106&lt;&gt;"",$I106&lt;$H106),AND($J106&lt;&gt;"",$J106&lt;$H106)),"Date review",IF($G106&lt;$F106-'Assumptions'!$B$7,"Short amount",IF($G106&gt;$F106+'Assumptions'!$B$7,"Overage review",IF($I106="",IF($N106&gt;'Assumptions'!$B$5,"Deposit review","Deposit pending"),IF($J106="",IF($O106&gt;'Assumptions'!$B$6,"Acknowledgment review","Acknowledgment pending"),"Complete"))))))))))</f>
        <v/>
      </c>
      <c r="Q106" s="21">
        <f>IF($A106="","",IF($P106="Complete",IF(OR($N106&gt;'Assumptions'!$B$5,$O106&gt;'Assumptions'!$B$6),"Complete, but check timing against internal targets.","Entry complete."),IF($P106="No deposit due","No intake due based on the entered required amount.",IF($P106="Awaiting receipt","No receipt is entered, so confirm the next step.",IF($P106="Deposit pending","Deposit date is not entered, and the internal target is not exceeded.",IF($P106="Acknowledgment pending","Acknowledgment date is not entered, and the internal target is not exceeded.",IF($P106="Deposit review","Deposit date is not entered and the internal target is exceeded.",IF($P106="Acknowledgment review","Acknowledgment date is not entered and the internal target is exceeded.",IF($P106="Short amount","Check the entered shortfall.",IF($P106="Overage review","Check the entered overage.",IF($P106="Date review","Check the event date sequence.",IF($P106="Intake review","Check the received amount, date, and method.","Complete the required setup fields."))))))))))))</f>
        <v/>
      </c>
    </row>
    <row r="107" ht="32" customHeight="1">
      <c r="A107" s="13" t="n"/>
      <c r="B107" s="13" t="n"/>
      <c r="C107" s="13" t="n"/>
      <c r="D107" s="14" t="n"/>
      <c r="E107" s="13" t="n"/>
      <c r="F107" s="29" t="n"/>
      <c r="G107" s="29" t="n"/>
      <c r="H107" s="14" t="n"/>
      <c r="I107" s="14" t="n"/>
      <c r="J107" s="14" t="n"/>
      <c r="K107" s="13" t="n"/>
      <c r="L107" s="13" t="n"/>
      <c r="M107" s="30">
        <f>IF($A107="","",IF($F107="","",MAX(0,$F107-IF($G107="",0,$G107))))</f>
        <v/>
      </c>
      <c r="N107" s="11">
        <f>IF($A107="","",IF($H107="","",MAX(0,IF($I107&lt;&gt;"",$I107-$H107,'Assumptions'!$B$4-$H107))))</f>
        <v/>
      </c>
      <c r="O107" s="11">
        <f>IF($A107="","",IF($H107="","",MAX(0,IF($J107&lt;&gt;"",$J107-$H107,'Assumptions'!$B$4-$H107))))</f>
        <v/>
      </c>
      <c r="P107" s="17">
        <f>IF($A107="","",IF(OR($B107="",$C107="",$D107="",$E107="",$F107="",$L107=""),"Setup review",IF(AND($F107=0,OR($G107="",$G107=0),$H107="",$I107="",$J107=""),"No deposit due",IF(OR(AND($G107&lt;&gt;"",$H107=""),AND($G107="",$H107&lt;&gt;""),AND($G107&lt;&gt;"",$K107=""),AND($I107&lt;&gt;"",$H107=""),AND($J107&lt;&gt;"",$H107="")),"Intake review",IF(AND($G107="",$H107=""),"Awaiting receipt",IF(OR(AND($I107&lt;&gt;"",$I107&lt;$H107),AND($J107&lt;&gt;"",$J107&lt;$H107)),"Date review",IF($G107&lt;$F107-'Assumptions'!$B$7,"Short amount",IF($G107&gt;$F107+'Assumptions'!$B$7,"Overage review",IF($I107="",IF($N107&gt;'Assumptions'!$B$5,"Deposit review","Deposit pending"),IF($J107="",IF($O107&gt;'Assumptions'!$B$6,"Acknowledgment review","Acknowledgment pending"),"Complete"))))))))))</f>
        <v/>
      </c>
      <c r="Q107" s="18">
        <f>IF($A107="","",IF($P107="Complete",IF(OR($N107&gt;'Assumptions'!$B$5,$O107&gt;'Assumptions'!$B$6),"Complete, but check timing against internal targets.","Entry complete."),IF($P107="No deposit due","No intake due based on the entered required amount.",IF($P107="Awaiting receipt","No receipt is entered, so confirm the next step.",IF($P107="Deposit pending","Deposit date is not entered, and the internal target is not exceeded.",IF($P107="Acknowledgment pending","Acknowledgment date is not entered, and the internal target is not exceeded.",IF($P107="Deposit review","Deposit date is not entered and the internal target is exceeded.",IF($P107="Acknowledgment review","Acknowledgment date is not entered and the internal target is exceeded.",IF($P107="Short amount","Check the entered shortfall.",IF($P107="Overage review","Check the entered overage.",IF($P107="Date review","Check the event date sequence.",IF($P107="Intake review","Check the received amount, date, and method.","Complete the required setup fields."))))))))))))</f>
        <v/>
      </c>
    </row>
    <row r="108" ht="32" customHeight="1">
      <c r="A108" s="13" t="n"/>
      <c r="B108" s="13" t="n"/>
      <c r="C108" s="13" t="n"/>
      <c r="D108" s="14" t="n"/>
      <c r="E108" s="13" t="n"/>
      <c r="F108" s="29" t="n"/>
      <c r="G108" s="29" t="n"/>
      <c r="H108" s="14" t="n"/>
      <c r="I108" s="14" t="n"/>
      <c r="J108" s="14" t="n"/>
      <c r="K108" s="13" t="n"/>
      <c r="L108" s="13" t="n"/>
      <c r="M108" s="31">
        <f>IF($A108="","",IF($F108="","",MAX(0,$F108-IF($G108="",0,$G108))))</f>
        <v/>
      </c>
      <c r="N108" s="9">
        <f>IF($A108="","",IF($H108="","",MAX(0,IF($I108&lt;&gt;"",$I108-$H108,'Assumptions'!$B$4-$H108))))</f>
        <v/>
      </c>
      <c r="O108" s="9">
        <f>IF($A108="","",IF($H108="","",MAX(0,IF($J108&lt;&gt;"",$J108-$H108,'Assumptions'!$B$4-$H108))))</f>
        <v/>
      </c>
      <c r="P108" s="20">
        <f>IF($A108="","",IF(OR($B108="",$C108="",$D108="",$E108="",$F108="",$L108=""),"Setup review",IF(AND($F108=0,OR($G108="",$G108=0),$H108="",$I108="",$J108=""),"No deposit due",IF(OR(AND($G108&lt;&gt;"",$H108=""),AND($G108="",$H108&lt;&gt;""),AND($G108&lt;&gt;"",$K108=""),AND($I108&lt;&gt;"",$H108=""),AND($J108&lt;&gt;"",$H108="")),"Intake review",IF(AND($G108="",$H108=""),"Awaiting receipt",IF(OR(AND($I108&lt;&gt;"",$I108&lt;$H108),AND($J108&lt;&gt;"",$J108&lt;$H108)),"Date review",IF($G108&lt;$F108-'Assumptions'!$B$7,"Short amount",IF($G108&gt;$F108+'Assumptions'!$B$7,"Overage review",IF($I108="",IF($N108&gt;'Assumptions'!$B$5,"Deposit review","Deposit pending"),IF($J108="",IF($O108&gt;'Assumptions'!$B$6,"Acknowledgment review","Acknowledgment pending"),"Complete"))))))))))</f>
        <v/>
      </c>
      <c r="Q108" s="21">
        <f>IF($A108="","",IF($P108="Complete",IF(OR($N108&gt;'Assumptions'!$B$5,$O108&gt;'Assumptions'!$B$6),"Complete, but check timing against internal targets.","Entry complete."),IF($P108="No deposit due","No intake due based on the entered required amount.",IF($P108="Awaiting receipt","No receipt is entered, so confirm the next step.",IF($P108="Deposit pending","Deposit date is not entered, and the internal target is not exceeded.",IF($P108="Acknowledgment pending","Acknowledgment date is not entered, and the internal target is not exceeded.",IF($P108="Deposit review","Deposit date is not entered and the internal target is exceeded.",IF($P108="Acknowledgment review","Acknowledgment date is not entered and the internal target is exceeded.",IF($P108="Short amount","Check the entered shortfall.",IF($P108="Overage review","Check the entered overage.",IF($P108="Date review","Check the event date sequence.",IF($P108="Intake review","Check the received amount, date, and method.","Complete the required setup fields."))))))))))))</f>
        <v/>
      </c>
    </row>
    <row r="109" ht="32" customHeight="1">
      <c r="A109" s="13" t="n"/>
      <c r="B109" s="13" t="n"/>
      <c r="C109" s="13" t="n"/>
      <c r="D109" s="14" t="n"/>
      <c r="E109" s="13" t="n"/>
      <c r="F109" s="29" t="n"/>
      <c r="G109" s="29" t="n"/>
      <c r="H109" s="14" t="n"/>
      <c r="I109" s="14" t="n"/>
      <c r="J109" s="14" t="n"/>
      <c r="K109" s="13" t="n"/>
      <c r="L109" s="13" t="n"/>
      <c r="M109" s="30">
        <f>IF($A109="","",IF($F109="","",MAX(0,$F109-IF($G109="",0,$G109))))</f>
        <v/>
      </c>
      <c r="N109" s="11">
        <f>IF($A109="","",IF($H109="","",MAX(0,IF($I109&lt;&gt;"",$I109-$H109,'Assumptions'!$B$4-$H109))))</f>
        <v/>
      </c>
      <c r="O109" s="11">
        <f>IF($A109="","",IF($H109="","",MAX(0,IF($J109&lt;&gt;"",$J109-$H109,'Assumptions'!$B$4-$H109))))</f>
        <v/>
      </c>
      <c r="P109" s="17">
        <f>IF($A109="","",IF(OR($B109="",$C109="",$D109="",$E109="",$F109="",$L109=""),"Setup review",IF(AND($F109=0,OR($G109="",$G109=0),$H109="",$I109="",$J109=""),"No deposit due",IF(OR(AND($G109&lt;&gt;"",$H109=""),AND($G109="",$H109&lt;&gt;""),AND($G109&lt;&gt;"",$K109=""),AND($I109&lt;&gt;"",$H109=""),AND($J109&lt;&gt;"",$H109="")),"Intake review",IF(AND($G109="",$H109=""),"Awaiting receipt",IF(OR(AND($I109&lt;&gt;"",$I109&lt;$H109),AND($J109&lt;&gt;"",$J109&lt;$H109)),"Date review",IF($G109&lt;$F109-'Assumptions'!$B$7,"Short amount",IF($G109&gt;$F109+'Assumptions'!$B$7,"Overage review",IF($I109="",IF($N109&gt;'Assumptions'!$B$5,"Deposit review","Deposit pending"),IF($J109="",IF($O109&gt;'Assumptions'!$B$6,"Acknowledgment review","Acknowledgment pending"),"Complete"))))))))))</f>
        <v/>
      </c>
      <c r="Q109" s="18">
        <f>IF($A109="","",IF($P109="Complete",IF(OR($N109&gt;'Assumptions'!$B$5,$O109&gt;'Assumptions'!$B$6),"Complete, but check timing against internal targets.","Entry complete."),IF($P109="No deposit due","No intake due based on the entered required amount.",IF($P109="Awaiting receipt","No receipt is entered, so confirm the next step.",IF($P109="Deposit pending","Deposit date is not entered, and the internal target is not exceeded.",IF($P109="Acknowledgment pending","Acknowledgment date is not entered, and the internal target is not exceeded.",IF($P109="Deposit review","Deposit date is not entered and the internal target is exceeded.",IF($P109="Acknowledgment review","Acknowledgment date is not entered and the internal target is exceeded.",IF($P109="Short amount","Check the entered shortfall.",IF($P109="Overage review","Check the entered overage.",IF($P109="Date review","Check the event date sequence.",IF($P109="Intake review","Check the received amount, date, and method.","Complete the required setup fields."))))))))))))</f>
        <v/>
      </c>
    </row>
    <row r="110" ht="32" customHeight="1">
      <c r="A110" s="13" t="n"/>
      <c r="B110" s="13" t="n"/>
      <c r="C110" s="13" t="n"/>
      <c r="D110" s="14" t="n"/>
      <c r="E110" s="13" t="n"/>
      <c r="F110" s="29" t="n"/>
      <c r="G110" s="29" t="n"/>
      <c r="H110" s="14" t="n"/>
      <c r="I110" s="14" t="n"/>
      <c r="J110" s="14" t="n"/>
      <c r="K110" s="13" t="n"/>
      <c r="L110" s="13" t="n"/>
      <c r="M110" s="31">
        <f>IF($A110="","",IF($F110="","",MAX(0,$F110-IF($G110="",0,$G110))))</f>
        <v/>
      </c>
      <c r="N110" s="9">
        <f>IF($A110="","",IF($H110="","",MAX(0,IF($I110&lt;&gt;"",$I110-$H110,'Assumptions'!$B$4-$H110))))</f>
        <v/>
      </c>
      <c r="O110" s="9">
        <f>IF($A110="","",IF($H110="","",MAX(0,IF($J110&lt;&gt;"",$J110-$H110,'Assumptions'!$B$4-$H110))))</f>
        <v/>
      </c>
      <c r="P110" s="20">
        <f>IF($A110="","",IF(OR($B110="",$C110="",$D110="",$E110="",$F110="",$L110=""),"Setup review",IF(AND($F110=0,OR($G110="",$G110=0),$H110="",$I110="",$J110=""),"No deposit due",IF(OR(AND($G110&lt;&gt;"",$H110=""),AND($G110="",$H110&lt;&gt;""),AND($G110&lt;&gt;"",$K110=""),AND($I110&lt;&gt;"",$H110=""),AND($J110&lt;&gt;"",$H110="")),"Intake review",IF(AND($G110="",$H110=""),"Awaiting receipt",IF(OR(AND($I110&lt;&gt;"",$I110&lt;$H110),AND($J110&lt;&gt;"",$J110&lt;$H110)),"Date review",IF($G110&lt;$F110-'Assumptions'!$B$7,"Short amount",IF($G110&gt;$F110+'Assumptions'!$B$7,"Overage review",IF($I110="",IF($N110&gt;'Assumptions'!$B$5,"Deposit review","Deposit pending"),IF($J110="",IF($O110&gt;'Assumptions'!$B$6,"Acknowledgment review","Acknowledgment pending"),"Complete"))))))))))</f>
        <v/>
      </c>
      <c r="Q110" s="21">
        <f>IF($A110="","",IF($P110="Complete",IF(OR($N110&gt;'Assumptions'!$B$5,$O110&gt;'Assumptions'!$B$6),"Complete, but check timing against internal targets.","Entry complete."),IF($P110="No deposit due","No intake due based on the entered required amount.",IF($P110="Awaiting receipt","No receipt is entered, so confirm the next step.",IF($P110="Deposit pending","Deposit date is not entered, and the internal target is not exceeded.",IF($P110="Acknowledgment pending","Acknowledgment date is not entered, and the internal target is not exceeded.",IF($P110="Deposit review","Deposit date is not entered and the internal target is exceeded.",IF($P110="Acknowledgment review","Acknowledgment date is not entered and the internal target is exceeded.",IF($P110="Short amount","Check the entered shortfall.",IF($P110="Overage review","Check the entered overage.",IF($P110="Date review","Check the event date sequence.",IF($P110="Intake review","Check the received amount, date, and method.","Complete the required setup fields."))))))))))))</f>
        <v/>
      </c>
    </row>
    <row r="111" ht="32" customHeight="1">
      <c r="A111" s="13" t="n"/>
      <c r="B111" s="13" t="n"/>
      <c r="C111" s="13" t="n"/>
      <c r="D111" s="14" t="n"/>
      <c r="E111" s="13" t="n"/>
      <c r="F111" s="29" t="n"/>
      <c r="G111" s="29" t="n"/>
      <c r="H111" s="14" t="n"/>
      <c r="I111" s="14" t="n"/>
      <c r="J111" s="14" t="n"/>
      <c r="K111" s="13" t="n"/>
      <c r="L111" s="13" t="n"/>
      <c r="M111" s="30">
        <f>IF($A111="","",IF($F111="","",MAX(0,$F111-IF($G111="",0,$G111))))</f>
        <v/>
      </c>
      <c r="N111" s="11">
        <f>IF($A111="","",IF($H111="","",MAX(0,IF($I111&lt;&gt;"",$I111-$H111,'Assumptions'!$B$4-$H111))))</f>
        <v/>
      </c>
      <c r="O111" s="11">
        <f>IF($A111="","",IF($H111="","",MAX(0,IF($J111&lt;&gt;"",$J111-$H111,'Assumptions'!$B$4-$H111))))</f>
        <v/>
      </c>
      <c r="P111" s="17">
        <f>IF($A111="","",IF(OR($B111="",$C111="",$D111="",$E111="",$F111="",$L111=""),"Setup review",IF(AND($F111=0,OR($G111="",$G111=0),$H111="",$I111="",$J111=""),"No deposit due",IF(OR(AND($G111&lt;&gt;"",$H111=""),AND($G111="",$H111&lt;&gt;""),AND($G111&lt;&gt;"",$K111=""),AND($I111&lt;&gt;"",$H111=""),AND($J111&lt;&gt;"",$H111="")),"Intake review",IF(AND($G111="",$H111=""),"Awaiting receipt",IF(OR(AND($I111&lt;&gt;"",$I111&lt;$H111),AND($J111&lt;&gt;"",$J111&lt;$H111)),"Date review",IF($G111&lt;$F111-'Assumptions'!$B$7,"Short amount",IF($G111&gt;$F111+'Assumptions'!$B$7,"Overage review",IF($I111="",IF($N111&gt;'Assumptions'!$B$5,"Deposit review","Deposit pending"),IF($J111="",IF($O111&gt;'Assumptions'!$B$6,"Acknowledgment review","Acknowledgment pending"),"Complete"))))))))))</f>
        <v/>
      </c>
      <c r="Q111" s="18">
        <f>IF($A111="","",IF($P111="Complete",IF(OR($N111&gt;'Assumptions'!$B$5,$O111&gt;'Assumptions'!$B$6),"Complete, but check timing against internal targets.","Entry complete."),IF($P111="No deposit due","No intake due based on the entered required amount.",IF($P111="Awaiting receipt","No receipt is entered, so confirm the next step.",IF($P111="Deposit pending","Deposit date is not entered, and the internal target is not exceeded.",IF($P111="Acknowledgment pending","Acknowledgment date is not entered, and the internal target is not exceeded.",IF($P111="Deposit review","Deposit date is not entered and the internal target is exceeded.",IF($P111="Acknowledgment review","Acknowledgment date is not entered and the internal target is exceeded.",IF($P111="Short amount","Check the entered shortfall.",IF($P111="Overage review","Check the entered overage.",IF($P111="Date review","Check the event date sequence.",IF($P111="Intake review","Check the received amount, date, and method.","Complete the required setup fields."))))))))))))</f>
        <v/>
      </c>
    </row>
    <row r="112" ht="32" customHeight="1">
      <c r="A112" s="13" t="n"/>
      <c r="B112" s="13" t="n"/>
      <c r="C112" s="13" t="n"/>
      <c r="D112" s="14" t="n"/>
      <c r="E112" s="13" t="n"/>
      <c r="F112" s="29" t="n"/>
      <c r="G112" s="29" t="n"/>
      <c r="H112" s="14" t="n"/>
      <c r="I112" s="14" t="n"/>
      <c r="J112" s="14" t="n"/>
      <c r="K112" s="13" t="n"/>
      <c r="L112" s="13" t="n"/>
      <c r="M112" s="31">
        <f>IF($A112="","",IF($F112="","",MAX(0,$F112-IF($G112="",0,$G112))))</f>
        <v/>
      </c>
      <c r="N112" s="9">
        <f>IF($A112="","",IF($H112="","",MAX(0,IF($I112&lt;&gt;"",$I112-$H112,'Assumptions'!$B$4-$H112))))</f>
        <v/>
      </c>
      <c r="O112" s="9">
        <f>IF($A112="","",IF($H112="","",MAX(0,IF($J112&lt;&gt;"",$J112-$H112,'Assumptions'!$B$4-$H112))))</f>
        <v/>
      </c>
      <c r="P112" s="20">
        <f>IF($A112="","",IF(OR($B112="",$C112="",$D112="",$E112="",$F112="",$L112=""),"Setup review",IF(AND($F112=0,OR($G112="",$G112=0),$H112="",$I112="",$J112=""),"No deposit due",IF(OR(AND($G112&lt;&gt;"",$H112=""),AND($G112="",$H112&lt;&gt;""),AND($G112&lt;&gt;"",$K112=""),AND($I112&lt;&gt;"",$H112=""),AND($J112&lt;&gt;"",$H112="")),"Intake review",IF(AND($G112="",$H112=""),"Awaiting receipt",IF(OR(AND($I112&lt;&gt;"",$I112&lt;$H112),AND($J112&lt;&gt;"",$J112&lt;$H112)),"Date review",IF($G112&lt;$F112-'Assumptions'!$B$7,"Short amount",IF($G112&gt;$F112+'Assumptions'!$B$7,"Overage review",IF($I112="",IF($N112&gt;'Assumptions'!$B$5,"Deposit review","Deposit pending"),IF($J112="",IF($O112&gt;'Assumptions'!$B$6,"Acknowledgment review","Acknowledgment pending"),"Complete"))))))))))</f>
        <v/>
      </c>
      <c r="Q112" s="21">
        <f>IF($A112="","",IF($P112="Complete",IF(OR($N112&gt;'Assumptions'!$B$5,$O112&gt;'Assumptions'!$B$6),"Complete, but check timing against internal targets.","Entry complete."),IF($P112="No deposit due","No intake due based on the entered required amount.",IF($P112="Awaiting receipt","No receipt is entered, so confirm the next step.",IF($P112="Deposit pending","Deposit date is not entered, and the internal target is not exceeded.",IF($P112="Acknowledgment pending","Acknowledgment date is not entered, and the internal target is not exceeded.",IF($P112="Deposit review","Deposit date is not entered and the internal target is exceeded.",IF($P112="Acknowledgment review","Acknowledgment date is not entered and the internal target is exceeded.",IF($P112="Short amount","Check the entered shortfall.",IF($P112="Overage review","Check the entered overage.",IF($P112="Date review","Check the event date sequence.",IF($P112="Intake review","Check the received amount, date, and method.","Complete the required setup fields."))))))))))))</f>
        <v/>
      </c>
    </row>
    <row r="113" ht="32" customHeight="1">
      <c r="A113" s="13" t="n"/>
      <c r="B113" s="13" t="n"/>
      <c r="C113" s="13" t="n"/>
      <c r="D113" s="14" t="n"/>
      <c r="E113" s="13" t="n"/>
      <c r="F113" s="29" t="n"/>
      <c r="G113" s="29" t="n"/>
      <c r="H113" s="14" t="n"/>
      <c r="I113" s="14" t="n"/>
      <c r="J113" s="14" t="n"/>
      <c r="K113" s="13" t="n"/>
      <c r="L113" s="13" t="n"/>
      <c r="M113" s="30">
        <f>IF($A113="","",IF($F113="","",MAX(0,$F113-IF($G113="",0,$G113))))</f>
        <v/>
      </c>
      <c r="N113" s="11">
        <f>IF($A113="","",IF($H113="","",MAX(0,IF($I113&lt;&gt;"",$I113-$H113,'Assumptions'!$B$4-$H113))))</f>
        <v/>
      </c>
      <c r="O113" s="11">
        <f>IF($A113="","",IF($H113="","",MAX(0,IF($J113&lt;&gt;"",$J113-$H113,'Assumptions'!$B$4-$H113))))</f>
        <v/>
      </c>
      <c r="P113" s="17">
        <f>IF($A113="","",IF(OR($B113="",$C113="",$D113="",$E113="",$F113="",$L113=""),"Setup review",IF(AND($F113=0,OR($G113="",$G113=0),$H113="",$I113="",$J113=""),"No deposit due",IF(OR(AND($G113&lt;&gt;"",$H113=""),AND($G113="",$H113&lt;&gt;""),AND($G113&lt;&gt;"",$K113=""),AND($I113&lt;&gt;"",$H113=""),AND($J113&lt;&gt;"",$H113="")),"Intake review",IF(AND($G113="",$H113=""),"Awaiting receipt",IF(OR(AND($I113&lt;&gt;"",$I113&lt;$H113),AND($J113&lt;&gt;"",$J113&lt;$H113)),"Date review",IF($G113&lt;$F113-'Assumptions'!$B$7,"Short amount",IF($G113&gt;$F113+'Assumptions'!$B$7,"Overage review",IF($I113="",IF($N113&gt;'Assumptions'!$B$5,"Deposit review","Deposit pending"),IF($J113="",IF($O113&gt;'Assumptions'!$B$6,"Acknowledgment review","Acknowledgment pending"),"Complete"))))))))))</f>
        <v/>
      </c>
      <c r="Q113" s="18">
        <f>IF($A113="","",IF($P113="Complete",IF(OR($N113&gt;'Assumptions'!$B$5,$O113&gt;'Assumptions'!$B$6),"Complete, but check timing against internal targets.","Entry complete."),IF($P113="No deposit due","No intake due based on the entered required amount.",IF($P113="Awaiting receipt","No receipt is entered, so confirm the next step.",IF($P113="Deposit pending","Deposit date is not entered, and the internal target is not exceeded.",IF($P113="Acknowledgment pending","Acknowledgment date is not entered, and the internal target is not exceeded.",IF($P113="Deposit review","Deposit date is not entered and the internal target is exceeded.",IF($P113="Acknowledgment review","Acknowledgment date is not entered and the internal target is exceeded.",IF($P113="Short amount","Check the entered shortfall.",IF($P113="Overage review","Check the entered overage.",IF($P113="Date review","Check the event date sequence.",IF($P113="Intake review","Check the received amount, date, and method.","Complete the required setup fields."))))))))))))</f>
        <v/>
      </c>
    </row>
    <row r="114" ht="32" customHeight="1">
      <c r="A114" s="13" t="n"/>
      <c r="B114" s="13" t="n"/>
      <c r="C114" s="13" t="n"/>
      <c r="D114" s="14" t="n"/>
      <c r="E114" s="13" t="n"/>
      <c r="F114" s="29" t="n"/>
      <c r="G114" s="29" t="n"/>
      <c r="H114" s="14" t="n"/>
      <c r="I114" s="14" t="n"/>
      <c r="J114" s="14" t="n"/>
      <c r="K114" s="13" t="n"/>
      <c r="L114" s="13" t="n"/>
      <c r="M114" s="31">
        <f>IF($A114="","",IF($F114="","",MAX(0,$F114-IF($G114="",0,$G114))))</f>
        <v/>
      </c>
      <c r="N114" s="9">
        <f>IF($A114="","",IF($H114="","",MAX(0,IF($I114&lt;&gt;"",$I114-$H114,'Assumptions'!$B$4-$H114))))</f>
        <v/>
      </c>
      <c r="O114" s="9">
        <f>IF($A114="","",IF($H114="","",MAX(0,IF($J114&lt;&gt;"",$J114-$H114,'Assumptions'!$B$4-$H114))))</f>
        <v/>
      </c>
      <c r="P114" s="20">
        <f>IF($A114="","",IF(OR($B114="",$C114="",$D114="",$E114="",$F114="",$L114=""),"Setup review",IF(AND($F114=0,OR($G114="",$G114=0),$H114="",$I114="",$J114=""),"No deposit due",IF(OR(AND($G114&lt;&gt;"",$H114=""),AND($G114="",$H114&lt;&gt;""),AND($G114&lt;&gt;"",$K114=""),AND($I114&lt;&gt;"",$H114=""),AND($J114&lt;&gt;"",$H114="")),"Intake review",IF(AND($G114="",$H114=""),"Awaiting receipt",IF(OR(AND($I114&lt;&gt;"",$I114&lt;$H114),AND($J114&lt;&gt;"",$J114&lt;$H114)),"Date review",IF($G114&lt;$F114-'Assumptions'!$B$7,"Short amount",IF($G114&gt;$F114+'Assumptions'!$B$7,"Overage review",IF($I114="",IF($N114&gt;'Assumptions'!$B$5,"Deposit review","Deposit pending"),IF($J114="",IF($O114&gt;'Assumptions'!$B$6,"Acknowledgment review","Acknowledgment pending"),"Complete"))))))))))</f>
        <v/>
      </c>
      <c r="Q114" s="21">
        <f>IF($A114="","",IF($P114="Complete",IF(OR($N114&gt;'Assumptions'!$B$5,$O114&gt;'Assumptions'!$B$6),"Complete, but check timing against internal targets.","Entry complete."),IF($P114="No deposit due","No intake due based on the entered required amount.",IF($P114="Awaiting receipt","No receipt is entered, so confirm the next step.",IF($P114="Deposit pending","Deposit date is not entered, and the internal target is not exceeded.",IF($P114="Acknowledgment pending","Acknowledgment date is not entered, and the internal target is not exceeded.",IF($P114="Deposit review","Deposit date is not entered and the internal target is exceeded.",IF($P114="Acknowledgment review","Acknowledgment date is not entered and the internal target is exceeded.",IF($P114="Short amount","Check the entered shortfall.",IF($P114="Overage review","Check the entered overage.",IF($P114="Date review","Check the event date sequence.",IF($P114="Intake review","Check the received amount, date, and method.","Complete the required setup fields."))))))))))))</f>
        <v/>
      </c>
    </row>
    <row r="115" ht="32" customHeight="1">
      <c r="A115" s="13" t="n"/>
      <c r="B115" s="13" t="n"/>
      <c r="C115" s="13" t="n"/>
      <c r="D115" s="14" t="n"/>
      <c r="E115" s="13" t="n"/>
      <c r="F115" s="29" t="n"/>
      <c r="G115" s="29" t="n"/>
      <c r="H115" s="14" t="n"/>
      <c r="I115" s="14" t="n"/>
      <c r="J115" s="14" t="n"/>
      <c r="K115" s="13" t="n"/>
      <c r="L115" s="13" t="n"/>
      <c r="M115" s="30">
        <f>IF($A115="","",IF($F115="","",MAX(0,$F115-IF($G115="",0,$G115))))</f>
        <v/>
      </c>
      <c r="N115" s="11">
        <f>IF($A115="","",IF($H115="","",MAX(0,IF($I115&lt;&gt;"",$I115-$H115,'Assumptions'!$B$4-$H115))))</f>
        <v/>
      </c>
      <c r="O115" s="11">
        <f>IF($A115="","",IF($H115="","",MAX(0,IF($J115&lt;&gt;"",$J115-$H115,'Assumptions'!$B$4-$H115))))</f>
        <v/>
      </c>
      <c r="P115" s="17">
        <f>IF($A115="","",IF(OR($B115="",$C115="",$D115="",$E115="",$F115="",$L115=""),"Setup review",IF(AND($F115=0,OR($G115="",$G115=0),$H115="",$I115="",$J115=""),"No deposit due",IF(OR(AND($G115&lt;&gt;"",$H115=""),AND($G115="",$H115&lt;&gt;""),AND($G115&lt;&gt;"",$K115=""),AND($I115&lt;&gt;"",$H115=""),AND($J115&lt;&gt;"",$H115="")),"Intake review",IF(AND($G115="",$H115=""),"Awaiting receipt",IF(OR(AND($I115&lt;&gt;"",$I115&lt;$H115),AND($J115&lt;&gt;"",$J115&lt;$H115)),"Date review",IF($G115&lt;$F115-'Assumptions'!$B$7,"Short amount",IF($G115&gt;$F115+'Assumptions'!$B$7,"Overage review",IF($I115="",IF($N115&gt;'Assumptions'!$B$5,"Deposit review","Deposit pending"),IF($J115="",IF($O115&gt;'Assumptions'!$B$6,"Acknowledgment review","Acknowledgment pending"),"Complete"))))))))))</f>
        <v/>
      </c>
      <c r="Q115" s="18">
        <f>IF($A115="","",IF($P115="Complete",IF(OR($N115&gt;'Assumptions'!$B$5,$O115&gt;'Assumptions'!$B$6),"Complete, but check timing against internal targets.","Entry complete."),IF($P115="No deposit due","No intake due based on the entered required amount.",IF($P115="Awaiting receipt","No receipt is entered, so confirm the next step.",IF($P115="Deposit pending","Deposit date is not entered, and the internal target is not exceeded.",IF($P115="Acknowledgment pending","Acknowledgment date is not entered, and the internal target is not exceeded.",IF($P115="Deposit review","Deposit date is not entered and the internal target is exceeded.",IF($P115="Acknowledgment review","Acknowledgment date is not entered and the internal target is exceeded.",IF($P115="Short amount","Check the entered shortfall.",IF($P115="Overage review","Check the entered overage.",IF($P115="Date review","Check the event date sequence.",IF($P115="Intake review","Check the received amount, date, and method.","Complete the required setup fields."))))))))))))</f>
        <v/>
      </c>
    </row>
    <row r="116" ht="32" customHeight="1">
      <c r="A116" s="13" t="n"/>
      <c r="B116" s="13" t="n"/>
      <c r="C116" s="13" t="n"/>
      <c r="D116" s="14" t="n"/>
      <c r="E116" s="13" t="n"/>
      <c r="F116" s="29" t="n"/>
      <c r="G116" s="29" t="n"/>
      <c r="H116" s="14" t="n"/>
      <c r="I116" s="14" t="n"/>
      <c r="J116" s="14" t="n"/>
      <c r="K116" s="13" t="n"/>
      <c r="L116" s="13" t="n"/>
      <c r="M116" s="31">
        <f>IF($A116="","",IF($F116="","",MAX(0,$F116-IF($G116="",0,$G116))))</f>
        <v/>
      </c>
      <c r="N116" s="9">
        <f>IF($A116="","",IF($H116="","",MAX(0,IF($I116&lt;&gt;"",$I116-$H116,'Assumptions'!$B$4-$H116))))</f>
        <v/>
      </c>
      <c r="O116" s="9">
        <f>IF($A116="","",IF($H116="","",MAX(0,IF($J116&lt;&gt;"",$J116-$H116,'Assumptions'!$B$4-$H116))))</f>
        <v/>
      </c>
      <c r="P116" s="20">
        <f>IF($A116="","",IF(OR($B116="",$C116="",$D116="",$E116="",$F116="",$L116=""),"Setup review",IF(AND($F116=0,OR($G116="",$G116=0),$H116="",$I116="",$J116=""),"No deposit due",IF(OR(AND($G116&lt;&gt;"",$H116=""),AND($G116="",$H116&lt;&gt;""),AND($G116&lt;&gt;"",$K116=""),AND($I116&lt;&gt;"",$H116=""),AND($J116&lt;&gt;"",$H116="")),"Intake review",IF(AND($G116="",$H116=""),"Awaiting receipt",IF(OR(AND($I116&lt;&gt;"",$I116&lt;$H116),AND($J116&lt;&gt;"",$J116&lt;$H116)),"Date review",IF($G116&lt;$F116-'Assumptions'!$B$7,"Short amount",IF($G116&gt;$F116+'Assumptions'!$B$7,"Overage review",IF($I116="",IF($N116&gt;'Assumptions'!$B$5,"Deposit review","Deposit pending"),IF($J116="",IF($O116&gt;'Assumptions'!$B$6,"Acknowledgment review","Acknowledgment pending"),"Complete"))))))))))</f>
        <v/>
      </c>
      <c r="Q116" s="21">
        <f>IF($A116="","",IF($P116="Complete",IF(OR($N116&gt;'Assumptions'!$B$5,$O116&gt;'Assumptions'!$B$6),"Complete, but check timing against internal targets.","Entry complete."),IF($P116="No deposit due","No intake due based on the entered required amount.",IF($P116="Awaiting receipt","No receipt is entered, so confirm the next step.",IF($P116="Deposit pending","Deposit date is not entered, and the internal target is not exceeded.",IF($P116="Acknowledgment pending","Acknowledgment date is not entered, and the internal target is not exceeded.",IF($P116="Deposit review","Deposit date is not entered and the internal target is exceeded.",IF($P116="Acknowledgment review","Acknowledgment date is not entered and the internal target is exceeded.",IF($P116="Short amount","Check the entered shortfall.",IF($P116="Overage review","Check the entered overage.",IF($P116="Date review","Check the event date sequence.",IF($P116="Intake review","Check the received amount, date, and method.","Complete the required setup fields."))))))))))))</f>
        <v/>
      </c>
    </row>
    <row r="117" ht="32" customHeight="1">
      <c r="A117" s="13" t="n"/>
      <c r="B117" s="13" t="n"/>
      <c r="C117" s="13" t="n"/>
      <c r="D117" s="14" t="n"/>
      <c r="E117" s="13" t="n"/>
      <c r="F117" s="29" t="n"/>
      <c r="G117" s="29" t="n"/>
      <c r="H117" s="14" t="n"/>
      <c r="I117" s="14" t="n"/>
      <c r="J117" s="14" t="n"/>
      <c r="K117" s="13" t="n"/>
      <c r="L117" s="13" t="n"/>
      <c r="M117" s="30">
        <f>IF($A117="","",IF($F117="","",MAX(0,$F117-IF($G117="",0,$G117))))</f>
        <v/>
      </c>
      <c r="N117" s="11">
        <f>IF($A117="","",IF($H117="","",MAX(0,IF($I117&lt;&gt;"",$I117-$H117,'Assumptions'!$B$4-$H117))))</f>
        <v/>
      </c>
      <c r="O117" s="11">
        <f>IF($A117="","",IF($H117="","",MAX(0,IF($J117&lt;&gt;"",$J117-$H117,'Assumptions'!$B$4-$H117))))</f>
        <v/>
      </c>
      <c r="P117" s="17">
        <f>IF($A117="","",IF(OR($B117="",$C117="",$D117="",$E117="",$F117="",$L117=""),"Setup review",IF(AND($F117=0,OR($G117="",$G117=0),$H117="",$I117="",$J117=""),"No deposit due",IF(OR(AND($G117&lt;&gt;"",$H117=""),AND($G117="",$H117&lt;&gt;""),AND($G117&lt;&gt;"",$K117=""),AND($I117&lt;&gt;"",$H117=""),AND($J117&lt;&gt;"",$H117="")),"Intake review",IF(AND($G117="",$H117=""),"Awaiting receipt",IF(OR(AND($I117&lt;&gt;"",$I117&lt;$H117),AND($J117&lt;&gt;"",$J117&lt;$H117)),"Date review",IF($G117&lt;$F117-'Assumptions'!$B$7,"Short amount",IF($G117&gt;$F117+'Assumptions'!$B$7,"Overage review",IF($I117="",IF($N117&gt;'Assumptions'!$B$5,"Deposit review","Deposit pending"),IF($J117="",IF($O117&gt;'Assumptions'!$B$6,"Acknowledgment review","Acknowledgment pending"),"Complete"))))))))))</f>
        <v/>
      </c>
      <c r="Q117" s="18">
        <f>IF($A117="","",IF($P117="Complete",IF(OR($N117&gt;'Assumptions'!$B$5,$O117&gt;'Assumptions'!$B$6),"Complete, but check timing against internal targets.","Entry complete."),IF($P117="No deposit due","No intake due based on the entered required amount.",IF($P117="Awaiting receipt","No receipt is entered, so confirm the next step.",IF($P117="Deposit pending","Deposit date is not entered, and the internal target is not exceeded.",IF($P117="Acknowledgment pending","Acknowledgment date is not entered, and the internal target is not exceeded.",IF($P117="Deposit review","Deposit date is not entered and the internal target is exceeded.",IF($P117="Acknowledgment review","Acknowledgment date is not entered and the internal target is exceeded.",IF($P117="Short amount","Check the entered shortfall.",IF($P117="Overage review","Check the entered overage.",IF($P117="Date review","Check the event date sequence.",IF($P117="Intake review","Check the received amount, date, and method.","Complete the required setup fields."))))))))))))</f>
        <v/>
      </c>
    </row>
    <row r="118" ht="32" customHeight="1">
      <c r="A118" s="13" t="n"/>
      <c r="B118" s="13" t="n"/>
      <c r="C118" s="13" t="n"/>
      <c r="D118" s="14" t="n"/>
      <c r="E118" s="13" t="n"/>
      <c r="F118" s="29" t="n"/>
      <c r="G118" s="29" t="n"/>
      <c r="H118" s="14" t="n"/>
      <c r="I118" s="14" t="n"/>
      <c r="J118" s="14" t="n"/>
      <c r="K118" s="13" t="n"/>
      <c r="L118" s="13" t="n"/>
      <c r="M118" s="31">
        <f>IF($A118="","",IF($F118="","",MAX(0,$F118-IF($G118="",0,$G118))))</f>
        <v/>
      </c>
      <c r="N118" s="9">
        <f>IF($A118="","",IF($H118="","",MAX(0,IF($I118&lt;&gt;"",$I118-$H118,'Assumptions'!$B$4-$H118))))</f>
        <v/>
      </c>
      <c r="O118" s="9">
        <f>IF($A118="","",IF($H118="","",MAX(0,IF($J118&lt;&gt;"",$J118-$H118,'Assumptions'!$B$4-$H118))))</f>
        <v/>
      </c>
      <c r="P118" s="20">
        <f>IF($A118="","",IF(OR($B118="",$C118="",$D118="",$E118="",$F118="",$L118=""),"Setup review",IF(AND($F118=0,OR($G118="",$G118=0),$H118="",$I118="",$J118=""),"No deposit due",IF(OR(AND($G118&lt;&gt;"",$H118=""),AND($G118="",$H118&lt;&gt;""),AND($G118&lt;&gt;"",$K118=""),AND($I118&lt;&gt;"",$H118=""),AND($J118&lt;&gt;"",$H118="")),"Intake review",IF(AND($G118="",$H118=""),"Awaiting receipt",IF(OR(AND($I118&lt;&gt;"",$I118&lt;$H118),AND($J118&lt;&gt;"",$J118&lt;$H118)),"Date review",IF($G118&lt;$F118-'Assumptions'!$B$7,"Short amount",IF($G118&gt;$F118+'Assumptions'!$B$7,"Overage review",IF($I118="",IF($N118&gt;'Assumptions'!$B$5,"Deposit review","Deposit pending"),IF($J118="",IF($O118&gt;'Assumptions'!$B$6,"Acknowledgment review","Acknowledgment pending"),"Complete"))))))))))</f>
        <v/>
      </c>
      <c r="Q118" s="21">
        <f>IF($A118="","",IF($P118="Complete",IF(OR($N118&gt;'Assumptions'!$B$5,$O118&gt;'Assumptions'!$B$6),"Complete, but check timing against internal targets.","Entry complete."),IF($P118="No deposit due","No intake due based on the entered required amount.",IF($P118="Awaiting receipt","No receipt is entered, so confirm the next step.",IF($P118="Deposit pending","Deposit date is not entered, and the internal target is not exceeded.",IF($P118="Acknowledgment pending","Acknowledgment date is not entered, and the internal target is not exceeded.",IF($P118="Deposit review","Deposit date is not entered and the internal target is exceeded.",IF($P118="Acknowledgment review","Acknowledgment date is not entered and the internal target is exceeded.",IF($P118="Short amount","Check the entered shortfall.",IF($P118="Overage review","Check the entered overage.",IF($P118="Date review","Check the event date sequence.",IF($P118="Intake review","Check the received amount, date, and method.","Complete the required setup fields."))))))))))))</f>
        <v/>
      </c>
    </row>
    <row r="119" ht="32" customHeight="1">
      <c r="A119" s="13" t="n"/>
      <c r="B119" s="13" t="n"/>
      <c r="C119" s="13" t="n"/>
      <c r="D119" s="14" t="n"/>
      <c r="E119" s="13" t="n"/>
      <c r="F119" s="29" t="n"/>
      <c r="G119" s="29" t="n"/>
      <c r="H119" s="14" t="n"/>
      <c r="I119" s="14" t="n"/>
      <c r="J119" s="14" t="n"/>
      <c r="K119" s="13" t="n"/>
      <c r="L119" s="13" t="n"/>
      <c r="M119" s="30">
        <f>IF($A119="","",IF($F119="","",MAX(0,$F119-IF($G119="",0,$G119))))</f>
        <v/>
      </c>
      <c r="N119" s="11">
        <f>IF($A119="","",IF($H119="","",MAX(0,IF($I119&lt;&gt;"",$I119-$H119,'Assumptions'!$B$4-$H119))))</f>
        <v/>
      </c>
      <c r="O119" s="11">
        <f>IF($A119="","",IF($H119="","",MAX(0,IF($J119&lt;&gt;"",$J119-$H119,'Assumptions'!$B$4-$H119))))</f>
        <v/>
      </c>
      <c r="P119" s="17">
        <f>IF($A119="","",IF(OR($B119="",$C119="",$D119="",$E119="",$F119="",$L119=""),"Setup review",IF(AND($F119=0,OR($G119="",$G119=0),$H119="",$I119="",$J119=""),"No deposit due",IF(OR(AND($G119&lt;&gt;"",$H119=""),AND($G119="",$H119&lt;&gt;""),AND($G119&lt;&gt;"",$K119=""),AND($I119&lt;&gt;"",$H119=""),AND($J119&lt;&gt;"",$H119="")),"Intake review",IF(AND($G119="",$H119=""),"Awaiting receipt",IF(OR(AND($I119&lt;&gt;"",$I119&lt;$H119),AND($J119&lt;&gt;"",$J119&lt;$H119)),"Date review",IF($G119&lt;$F119-'Assumptions'!$B$7,"Short amount",IF($G119&gt;$F119+'Assumptions'!$B$7,"Overage review",IF($I119="",IF($N119&gt;'Assumptions'!$B$5,"Deposit review","Deposit pending"),IF($J119="",IF($O119&gt;'Assumptions'!$B$6,"Acknowledgment review","Acknowledgment pending"),"Complete"))))))))))</f>
        <v/>
      </c>
      <c r="Q119" s="18">
        <f>IF($A119="","",IF($P119="Complete",IF(OR($N119&gt;'Assumptions'!$B$5,$O119&gt;'Assumptions'!$B$6),"Complete, but check timing against internal targets.","Entry complete."),IF($P119="No deposit due","No intake due based on the entered required amount.",IF($P119="Awaiting receipt","No receipt is entered, so confirm the next step.",IF($P119="Deposit pending","Deposit date is not entered, and the internal target is not exceeded.",IF($P119="Acknowledgment pending","Acknowledgment date is not entered, and the internal target is not exceeded.",IF($P119="Deposit review","Deposit date is not entered and the internal target is exceeded.",IF($P119="Acknowledgment review","Acknowledgment date is not entered and the internal target is exceeded.",IF($P119="Short amount","Check the entered shortfall.",IF($P119="Overage review","Check the entered overage.",IF($P119="Date review","Check the event date sequence.",IF($P119="Intake review","Check the received amount, date, and method.","Complete the required setup fields."))))))))))))</f>
        <v/>
      </c>
    </row>
    <row r="120" ht="32" customHeight="1">
      <c r="A120" s="13" t="n"/>
      <c r="B120" s="13" t="n"/>
      <c r="C120" s="13" t="n"/>
      <c r="D120" s="14" t="n"/>
      <c r="E120" s="13" t="n"/>
      <c r="F120" s="29" t="n"/>
      <c r="G120" s="29" t="n"/>
      <c r="H120" s="14" t="n"/>
      <c r="I120" s="14" t="n"/>
      <c r="J120" s="14" t="n"/>
      <c r="K120" s="13" t="n"/>
      <c r="L120" s="13" t="n"/>
      <c r="M120" s="31">
        <f>IF($A120="","",IF($F120="","",MAX(0,$F120-IF($G120="",0,$G120))))</f>
        <v/>
      </c>
      <c r="N120" s="9">
        <f>IF($A120="","",IF($H120="","",MAX(0,IF($I120&lt;&gt;"",$I120-$H120,'Assumptions'!$B$4-$H120))))</f>
        <v/>
      </c>
      <c r="O120" s="9">
        <f>IF($A120="","",IF($H120="","",MAX(0,IF($J120&lt;&gt;"",$J120-$H120,'Assumptions'!$B$4-$H120))))</f>
        <v/>
      </c>
      <c r="P120" s="20">
        <f>IF($A120="","",IF(OR($B120="",$C120="",$D120="",$E120="",$F120="",$L120=""),"Setup review",IF(AND($F120=0,OR($G120="",$G120=0),$H120="",$I120="",$J120=""),"No deposit due",IF(OR(AND($G120&lt;&gt;"",$H120=""),AND($G120="",$H120&lt;&gt;""),AND($G120&lt;&gt;"",$K120=""),AND($I120&lt;&gt;"",$H120=""),AND($J120&lt;&gt;"",$H120="")),"Intake review",IF(AND($G120="",$H120=""),"Awaiting receipt",IF(OR(AND($I120&lt;&gt;"",$I120&lt;$H120),AND($J120&lt;&gt;"",$J120&lt;$H120)),"Date review",IF($G120&lt;$F120-'Assumptions'!$B$7,"Short amount",IF($G120&gt;$F120+'Assumptions'!$B$7,"Overage review",IF($I120="",IF($N120&gt;'Assumptions'!$B$5,"Deposit review","Deposit pending"),IF($J120="",IF($O120&gt;'Assumptions'!$B$6,"Acknowledgment review","Acknowledgment pending"),"Complete"))))))))))</f>
        <v/>
      </c>
      <c r="Q120" s="21">
        <f>IF($A120="","",IF($P120="Complete",IF(OR($N120&gt;'Assumptions'!$B$5,$O120&gt;'Assumptions'!$B$6),"Complete, but check timing against internal targets.","Entry complete."),IF($P120="No deposit due","No intake due based on the entered required amount.",IF($P120="Awaiting receipt","No receipt is entered, so confirm the next step.",IF($P120="Deposit pending","Deposit date is not entered, and the internal target is not exceeded.",IF($P120="Acknowledgment pending","Acknowledgment date is not entered, and the internal target is not exceeded.",IF($P120="Deposit review","Deposit date is not entered and the internal target is exceeded.",IF($P120="Acknowledgment review","Acknowledgment date is not entered and the internal target is exceeded.",IF($P120="Short amount","Check the entered shortfall.",IF($P120="Overage review","Check the entered overage.",IF($P120="Date review","Check the event date sequence.",IF($P120="Intake review","Check the received amount, date, and method.","Complete the required setup fields."))))))))))))</f>
        <v/>
      </c>
    </row>
    <row r="121" ht="32" customHeight="1">
      <c r="A121" s="13" t="n"/>
      <c r="B121" s="13" t="n"/>
      <c r="C121" s="13" t="n"/>
      <c r="D121" s="14" t="n"/>
      <c r="E121" s="13" t="n"/>
      <c r="F121" s="29" t="n"/>
      <c r="G121" s="29" t="n"/>
      <c r="H121" s="14" t="n"/>
      <c r="I121" s="14" t="n"/>
      <c r="J121" s="14" t="n"/>
      <c r="K121" s="13" t="n"/>
      <c r="L121" s="13" t="n"/>
      <c r="M121" s="30">
        <f>IF($A121="","",IF($F121="","",MAX(0,$F121-IF($G121="",0,$G121))))</f>
        <v/>
      </c>
      <c r="N121" s="11">
        <f>IF($A121="","",IF($H121="","",MAX(0,IF($I121&lt;&gt;"",$I121-$H121,'Assumptions'!$B$4-$H121))))</f>
        <v/>
      </c>
      <c r="O121" s="11">
        <f>IF($A121="","",IF($H121="","",MAX(0,IF($J121&lt;&gt;"",$J121-$H121,'Assumptions'!$B$4-$H121))))</f>
        <v/>
      </c>
      <c r="P121" s="17">
        <f>IF($A121="","",IF(OR($B121="",$C121="",$D121="",$E121="",$F121="",$L121=""),"Setup review",IF(AND($F121=0,OR($G121="",$G121=0),$H121="",$I121="",$J121=""),"No deposit due",IF(OR(AND($G121&lt;&gt;"",$H121=""),AND($G121="",$H121&lt;&gt;""),AND($G121&lt;&gt;"",$K121=""),AND($I121&lt;&gt;"",$H121=""),AND($J121&lt;&gt;"",$H121="")),"Intake review",IF(AND($G121="",$H121=""),"Awaiting receipt",IF(OR(AND($I121&lt;&gt;"",$I121&lt;$H121),AND($J121&lt;&gt;"",$J121&lt;$H121)),"Date review",IF($G121&lt;$F121-'Assumptions'!$B$7,"Short amount",IF($G121&gt;$F121+'Assumptions'!$B$7,"Overage review",IF($I121="",IF($N121&gt;'Assumptions'!$B$5,"Deposit review","Deposit pending"),IF($J121="",IF($O121&gt;'Assumptions'!$B$6,"Acknowledgment review","Acknowledgment pending"),"Complete"))))))))))</f>
        <v/>
      </c>
      <c r="Q121" s="18">
        <f>IF($A121="","",IF($P121="Complete",IF(OR($N121&gt;'Assumptions'!$B$5,$O121&gt;'Assumptions'!$B$6),"Complete, but check timing against internal targets.","Entry complete."),IF($P121="No deposit due","No intake due based on the entered required amount.",IF($P121="Awaiting receipt","No receipt is entered, so confirm the next step.",IF($P121="Deposit pending","Deposit date is not entered, and the internal target is not exceeded.",IF($P121="Acknowledgment pending","Acknowledgment date is not entered, and the internal target is not exceeded.",IF($P121="Deposit review","Deposit date is not entered and the internal target is exceeded.",IF($P121="Acknowledgment review","Acknowledgment date is not entered and the internal target is exceeded.",IF($P121="Short amount","Check the entered shortfall.",IF($P121="Overage review","Check the entered overage.",IF($P121="Date review","Check the event date sequence.",IF($P121="Intake review","Check the received amount, date, and method.","Complete the required setup fields."))))))))))))</f>
        <v/>
      </c>
    </row>
    <row r="122" ht="32" customHeight="1">
      <c r="A122" s="13" t="n"/>
      <c r="B122" s="13" t="n"/>
      <c r="C122" s="13" t="n"/>
      <c r="D122" s="14" t="n"/>
      <c r="E122" s="13" t="n"/>
      <c r="F122" s="29" t="n"/>
      <c r="G122" s="29" t="n"/>
      <c r="H122" s="14" t="n"/>
      <c r="I122" s="14" t="n"/>
      <c r="J122" s="14" t="n"/>
      <c r="K122" s="13" t="n"/>
      <c r="L122" s="13" t="n"/>
      <c r="M122" s="31">
        <f>IF($A122="","",IF($F122="","",MAX(0,$F122-IF($G122="",0,$G122))))</f>
        <v/>
      </c>
      <c r="N122" s="9">
        <f>IF($A122="","",IF($H122="","",MAX(0,IF($I122&lt;&gt;"",$I122-$H122,'Assumptions'!$B$4-$H122))))</f>
        <v/>
      </c>
      <c r="O122" s="9">
        <f>IF($A122="","",IF($H122="","",MAX(0,IF($J122&lt;&gt;"",$J122-$H122,'Assumptions'!$B$4-$H122))))</f>
        <v/>
      </c>
      <c r="P122" s="20">
        <f>IF($A122="","",IF(OR($B122="",$C122="",$D122="",$E122="",$F122="",$L122=""),"Setup review",IF(AND($F122=0,OR($G122="",$G122=0),$H122="",$I122="",$J122=""),"No deposit due",IF(OR(AND($G122&lt;&gt;"",$H122=""),AND($G122="",$H122&lt;&gt;""),AND($G122&lt;&gt;"",$K122=""),AND($I122&lt;&gt;"",$H122=""),AND($J122&lt;&gt;"",$H122="")),"Intake review",IF(AND($G122="",$H122=""),"Awaiting receipt",IF(OR(AND($I122&lt;&gt;"",$I122&lt;$H122),AND($J122&lt;&gt;"",$J122&lt;$H122)),"Date review",IF($G122&lt;$F122-'Assumptions'!$B$7,"Short amount",IF($G122&gt;$F122+'Assumptions'!$B$7,"Overage review",IF($I122="",IF($N122&gt;'Assumptions'!$B$5,"Deposit review","Deposit pending"),IF($J122="",IF($O122&gt;'Assumptions'!$B$6,"Acknowledgment review","Acknowledgment pending"),"Complete"))))))))))</f>
        <v/>
      </c>
      <c r="Q122" s="21">
        <f>IF($A122="","",IF($P122="Complete",IF(OR($N122&gt;'Assumptions'!$B$5,$O122&gt;'Assumptions'!$B$6),"Complete, but check timing against internal targets.","Entry complete."),IF($P122="No deposit due","No intake due based on the entered required amount.",IF($P122="Awaiting receipt","No receipt is entered, so confirm the next step.",IF($P122="Deposit pending","Deposit date is not entered, and the internal target is not exceeded.",IF($P122="Acknowledgment pending","Acknowledgment date is not entered, and the internal target is not exceeded.",IF($P122="Deposit review","Deposit date is not entered and the internal target is exceeded.",IF($P122="Acknowledgment review","Acknowledgment date is not entered and the internal target is exceeded.",IF($P122="Short amount","Check the entered shortfall.",IF($P122="Overage review","Check the entered overage.",IF($P122="Date review","Check the event date sequence.",IF($P122="Intake review","Check the received amount, date, and method.","Complete the required setup fields."))))))))))))</f>
        <v/>
      </c>
    </row>
    <row r="123" ht="32" customHeight="1">
      <c r="A123" s="13" t="n"/>
      <c r="B123" s="13" t="n"/>
      <c r="C123" s="13" t="n"/>
      <c r="D123" s="14" t="n"/>
      <c r="E123" s="13" t="n"/>
      <c r="F123" s="29" t="n"/>
      <c r="G123" s="29" t="n"/>
      <c r="H123" s="14" t="n"/>
      <c r="I123" s="14" t="n"/>
      <c r="J123" s="14" t="n"/>
      <c r="K123" s="13" t="n"/>
      <c r="L123" s="13" t="n"/>
      <c r="M123" s="30">
        <f>IF($A123="","",IF($F123="","",MAX(0,$F123-IF($G123="",0,$G123))))</f>
        <v/>
      </c>
      <c r="N123" s="11">
        <f>IF($A123="","",IF($H123="","",MAX(0,IF($I123&lt;&gt;"",$I123-$H123,'Assumptions'!$B$4-$H123))))</f>
        <v/>
      </c>
      <c r="O123" s="11">
        <f>IF($A123="","",IF($H123="","",MAX(0,IF($J123&lt;&gt;"",$J123-$H123,'Assumptions'!$B$4-$H123))))</f>
        <v/>
      </c>
      <c r="P123" s="17">
        <f>IF($A123="","",IF(OR($B123="",$C123="",$D123="",$E123="",$F123="",$L123=""),"Setup review",IF(AND($F123=0,OR($G123="",$G123=0),$H123="",$I123="",$J123=""),"No deposit due",IF(OR(AND($G123&lt;&gt;"",$H123=""),AND($G123="",$H123&lt;&gt;""),AND($G123&lt;&gt;"",$K123=""),AND($I123&lt;&gt;"",$H123=""),AND($J123&lt;&gt;"",$H123="")),"Intake review",IF(AND($G123="",$H123=""),"Awaiting receipt",IF(OR(AND($I123&lt;&gt;"",$I123&lt;$H123),AND($J123&lt;&gt;"",$J123&lt;$H123)),"Date review",IF($G123&lt;$F123-'Assumptions'!$B$7,"Short amount",IF($G123&gt;$F123+'Assumptions'!$B$7,"Overage review",IF($I123="",IF($N123&gt;'Assumptions'!$B$5,"Deposit review","Deposit pending"),IF($J123="",IF($O123&gt;'Assumptions'!$B$6,"Acknowledgment review","Acknowledgment pending"),"Complete"))))))))))</f>
        <v/>
      </c>
      <c r="Q123" s="18">
        <f>IF($A123="","",IF($P123="Complete",IF(OR($N123&gt;'Assumptions'!$B$5,$O123&gt;'Assumptions'!$B$6),"Complete, but check timing against internal targets.","Entry complete."),IF($P123="No deposit due","No intake due based on the entered required amount.",IF($P123="Awaiting receipt","No receipt is entered, so confirm the next step.",IF($P123="Deposit pending","Deposit date is not entered, and the internal target is not exceeded.",IF($P123="Acknowledgment pending","Acknowledgment date is not entered, and the internal target is not exceeded.",IF($P123="Deposit review","Deposit date is not entered and the internal target is exceeded.",IF($P123="Acknowledgment review","Acknowledgment date is not entered and the internal target is exceeded.",IF($P123="Short amount","Check the entered shortfall.",IF($P123="Overage review","Check the entered overage.",IF($P123="Date review","Check the event date sequence.",IF($P123="Intake review","Check the received amount, date, and method.","Complete the required setup fields."))))))))))))</f>
        <v/>
      </c>
    </row>
    <row r="124" ht="32" customHeight="1">
      <c r="A124" s="13" t="n"/>
      <c r="B124" s="13" t="n"/>
      <c r="C124" s="13" t="n"/>
      <c r="D124" s="14" t="n"/>
      <c r="E124" s="13" t="n"/>
      <c r="F124" s="29" t="n"/>
      <c r="G124" s="29" t="n"/>
      <c r="H124" s="14" t="n"/>
      <c r="I124" s="14" t="n"/>
      <c r="J124" s="14" t="n"/>
      <c r="K124" s="13" t="n"/>
      <c r="L124" s="13" t="n"/>
      <c r="M124" s="31">
        <f>IF($A124="","",IF($F124="","",MAX(0,$F124-IF($G124="",0,$G124))))</f>
        <v/>
      </c>
      <c r="N124" s="9">
        <f>IF($A124="","",IF($H124="","",MAX(0,IF($I124&lt;&gt;"",$I124-$H124,'Assumptions'!$B$4-$H124))))</f>
        <v/>
      </c>
      <c r="O124" s="9">
        <f>IF($A124="","",IF($H124="","",MAX(0,IF($J124&lt;&gt;"",$J124-$H124,'Assumptions'!$B$4-$H124))))</f>
        <v/>
      </c>
      <c r="P124" s="20">
        <f>IF($A124="","",IF(OR($B124="",$C124="",$D124="",$E124="",$F124="",$L124=""),"Setup review",IF(AND($F124=0,OR($G124="",$G124=0),$H124="",$I124="",$J124=""),"No deposit due",IF(OR(AND($G124&lt;&gt;"",$H124=""),AND($G124="",$H124&lt;&gt;""),AND($G124&lt;&gt;"",$K124=""),AND($I124&lt;&gt;"",$H124=""),AND($J124&lt;&gt;"",$H124="")),"Intake review",IF(AND($G124="",$H124=""),"Awaiting receipt",IF(OR(AND($I124&lt;&gt;"",$I124&lt;$H124),AND($J124&lt;&gt;"",$J124&lt;$H124)),"Date review",IF($G124&lt;$F124-'Assumptions'!$B$7,"Short amount",IF($G124&gt;$F124+'Assumptions'!$B$7,"Overage review",IF($I124="",IF($N124&gt;'Assumptions'!$B$5,"Deposit review","Deposit pending"),IF($J124="",IF($O124&gt;'Assumptions'!$B$6,"Acknowledgment review","Acknowledgment pending"),"Complete"))))))))))</f>
        <v/>
      </c>
      <c r="Q124" s="21">
        <f>IF($A124="","",IF($P124="Complete",IF(OR($N124&gt;'Assumptions'!$B$5,$O124&gt;'Assumptions'!$B$6),"Complete, but check timing against internal targets.","Entry complete."),IF($P124="No deposit due","No intake due based on the entered required amount.",IF($P124="Awaiting receipt","No receipt is entered, so confirm the next step.",IF($P124="Deposit pending","Deposit date is not entered, and the internal target is not exceeded.",IF($P124="Acknowledgment pending","Acknowledgment date is not entered, and the internal target is not exceeded.",IF($P124="Deposit review","Deposit date is not entered and the internal target is exceeded.",IF($P124="Acknowledgment review","Acknowledgment date is not entered and the internal target is exceeded.",IF($P124="Short amount","Check the entered shortfall.",IF($P124="Overage review","Check the entered overage.",IF($P124="Date review","Check the event date sequence.",IF($P124="Intake review","Check the received amount, date, and method.","Complete the required setup fields."))))))))))))</f>
        <v/>
      </c>
    </row>
    <row r="125" ht="32" customHeight="1">
      <c r="A125" s="13" t="n"/>
      <c r="B125" s="13" t="n"/>
      <c r="C125" s="13" t="n"/>
      <c r="D125" s="14" t="n"/>
      <c r="E125" s="13" t="n"/>
      <c r="F125" s="29" t="n"/>
      <c r="G125" s="29" t="n"/>
      <c r="H125" s="14" t="n"/>
      <c r="I125" s="14" t="n"/>
      <c r="J125" s="14" t="n"/>
      <c r="K125" s="13" t="n"/>
      <c r="L125" s="13" t="n"/>
      <c r="M125" s="30">
        <f>IF($A125="","",IF($F125="","",MAX(0,$F125-IF($G125="",0,$G125))))</f>
        <v/>
      </c>
      <c r="N125" s="11">
        <f>IF($A125="","",IF($H125="","",MAX(0,IF($I125&lt;&gt;"",$I125-$H125,'Assumptions'!$B$4-$H125))))</f>
        <v/>
      </c>
      <c r="O125" s="11">
        <f>IF($A125="","",IF($H125="","",MAX(0,IF($J125&lt;&gt;"",$J125-$H125,'Assumptions'!$B$4-$H125))))</f>
        <v/>
      </c>
      <c r="P125" s="17">
        <f>IF($A125="","",IF(OR($B125="",$C125="",$D125="",$E125="",$F125="",$L125=""),"Setup review",IF(AND($F125=0,OR($G125="",$G125=0),$H125="",$I125="",$J125=""),"No deposit due",IF(OR(AND($G125&lt;&gt;"",$H125=""),AND($G125="",$H125&lt;&gt;""),AND($G125&lt;&gt;"",$K125=""),AND($I125&lt;&gt;"",$H125=""),AND($J125&lt;&gt;"",$H125="")),"Intake review",IF(AND($G125="",$H125=""),"Awaiting receipt",IF(OR(AND($I125&lt;&gt;"",$I125&lt;$H125),AND($J125&lt;&gt;"",$J125&lt;$H125)),"Date review",IF($G125&lt;$F125-'Assumptions'!$B$7,"Short amount",IF($G125&gt;$F125+'Assumptions'!$B$7,"Overage review",IF($I125="",IF($N125&gt;'Assumptions'!$B$5,"Deposit review","Deposit pending"),IF($J125="",IF($O125&gt;'Assumptions'!$B$6,"Acknowledgment review","Acknowledgment pending"),"Complete"))))))))))</f>
        <v/>
      </c>
      <c r="Q125" s="18">
        <f>IF($A125="","",IF($P125="Complete",IF(OR($N125&gt;'Assumptions'!$B$5,$O125&gt;'Assumptions'!$B$6),"Complete, but check timing against internal targets.","Entry complete."),IF($P125="No deposit due","No intake due based on the entered required amount.",IF($P125="Awaiting receipt","No receipt is entered, so confirm the next step.",IF($P125="Deposit pending","Deposit date is not entered, and the internal target is not exceeded.",IF($P125="Acknowledgment pending","Acknowledgment date is not entered, and the internal target is not exceeded.",IF($P125="Deposit review","Deposit date is not entered and the internal target is exceeded.",IF($P125="Acknowledgment review","Acknowledgment date is not entered and the internal target is exceeded.",IF($P125="Short amount","Check the entered shortfall.",IF($P125="Overage review","Check the entered overage.",IF($P125="Date review","Check the event date sequence.",IF($P125="Intake review","Check the received amount, date, and method.","Complete the required setup fields."))))))))))))</f>
        <v/>
      </c>
    </row>
    <row r="126" ht="32" customHeight="1">
      <c r="A126" s="13" t="n"/>
      <c r="B126" s="13" t="n"/>
      <c r="C126" s="13" t="n"/>
      <c r="D126" s="14" t="n"/>
      <c r="E126" s="13" t="n"/>
      <c r="F126" s="29" t="n"/>
      <c r="G126" s="29" t="n"/>
      <c r="H126" s="14" t="n"/>
      <c r="I126" s="14" t="n"/>
      <c r="J126" s="14" t="n"/>
      <c r="K126" s="13" t="n"/>
      <c r="L126" s="13" t="n"/>
      <c r="M126" s="31">
        <f>IF($A126="","",IF($F126="","",MAX(0,$F126-IF($G126="",0,$G126))))</f>
        <v/>
      </c>
      <c r="N126" s="9">
        <f>IF($A126="","",IF($H126="","",MAX(0,IF($I126&lt;&gt;"",$I126-$H126,'Assumptions'!$B$4-$H126))))</f>
        <v/>
      </c>
      <c r="O126" s="9">
        <f>IF($A126="","",IF($H126="","",MAX(0,IF($J126&lt;&gt;"",$J126-$H126,'Assumptions'!$B$4-$H126))))</f>
        <v/>
      </c>
      <c r="P126" s="20">
        <f>IF($A126="","",IF(OR($B126="",$C126="",$D126="",$E126="",$F126="",$L126=""),"Setup review",IF(AND($F126=0,OR($G126="",$G126=0),$H126="",$I126="",$J126=""),"No deposit due",IF(OR(AND($G126&lt;&gt;"",$H126=""),AND($G126="",$H126&lt;&gt;""),AND($G126&lt;&gt;"",$K126=""),AND($I126&lt;&gt;"",$H126=""),AND($J126&lt;&gt;"",$H126="")),"Intake review",IF(AND($G126="",$H126=""),"Awaiting receipt",IF(OR(AND($I126&lt;&gt;"",$I126&lt;$H126),AND($J126&lt;&gt;"",$J126&lt;$H126)),"Date review",IF($G126&lt;$F126-'Assumptions'!$B$7,"Short amount",IF($G126&gt;$F126+'Assumptions'!$B$7,"Overage review",IF($I126="",IF($N126&gt;'Assumptions'!$B$5,"Deposit review","Deposit pending"),IF($J126="",IF($O126&gt;'Assumptions'!$B$6,"Acknowledgment review","Acknowledgment pending"),"Complete"))))))))))</f>
        <v/>
      </c>
      <c r="Q126" s="21">
        <f>IF($A126="","",IF($P126="Complete",IF(OR($N126&gt;'Assumptions'!$B$5,$O126&gt;'Assumptions'!$B$6),"Complete, but check timing against internal targets.","Entry complete."),IF($P126="No deposit due","No intake due based on the entered required amount.",IF($P126="Awaiting receipt","No receipt is entered, so confirm the next step.",IF($P126="Deposit pending","Deposit date is not entered, and the internal target is not exceeded.",IF($P126="Acknowledgment pending","Acknowledgment date is not entered, and the internal target is not exceeded.",IF($P126="Deposit review","Deposit date is not entered and the internal target is exceeded.",IF($P126="Acknowledgment review","Acknowledgment date is not entered and the internal target is exceeded.",IF($P126="Short amount","Check the entered shortfall.",IF($P126="Overage review","Check the entered overage.",IF($P126="Date review","Check the event date sequence.",IF($P126="Intake review","Check the received amount, date, and method.","Complete the required setup fields."))))))))))))</f>
        <v/>
      </c>
    </row>
  </sheetData>
  <autoFilter ref="A6:Q126"/>
  <mergeCells count="1">
    <mergeCell ref="A1:Q1"/>
  </mergeCells>
  <conditionalFormatting sqref="P7:P126">
    <cfRule type="expression" priority="1" dxfId="0" stopIfTrue="1">
      <formula>OR($P7="Complete",$P7="No deposit due")</formula>
    </cfRule>
    <cfRule type="expression" priority="2" dxfId="1" stopIfTrue="1">
      <formula>OR(RIGHT($P7,6)="review",$P7="Short amount")</formula>
    </cfRule>
    <cfRule type="expression" priority="3" dxfId="2" stopIfTrue="1">
      <formula>OR($P7="Deposit pending",$P7="Acknowledgment pending")</formula>
    </cfRule>
    <cfRule type="expression" priority="4" dxfId="3" stopIfTrue="1">
      <formula>$P7="Awaiting receipt"</formula>
    </cfRule>
  </conditionalFormatting>
  <conditionalFormatting sqref="M7:M126">
    <cfRule type="expression" priority="5" dxfId="1">
      <formula>AND($A7&lt;&gt;"",$M7&gt;0)</formula>
    </cfRule>
  </conditionalFormatting>
  <conditionalFormatting sqref="N7:O126">
    <cfRule type="expression" priority="6" dxfId="1">
      <formula>OR($P7="Deposit review",$P7="Acknowledgment review")</formula>
    </cfRule>
  </conditionalFormatting>
  <dataValidations count="5">
    <dataValidation sqref="B7:B126" showDropDown="0" showInputMessage="1" showErrorMessage="1" allowBlank="0" errorTitle="Check property" error="Select a property from the editable Assumptions list." promptTitle="Property" prompt="Choose a fictional property from the list." type="list">
      <formula1>INDIRECT("Assumptions!$D$4:$D$7")</formula1>
    </dataValidation>
    <dataValidation sqref="K7:K126" showDropDown="0" showInputMessage="0" showErrorMessage="1" allowBlank="0" errorTitle="Check intake method" error="Select an intake method from the editable Assumptions list." type="list">
      <formula1>INDIRECT("Assumptions!$F$4:$F$8")</formula1>
    </dataValidation>
    <dataValidation sqref="L7:L126" showDropDown="0" showInputMessage="0" showErrorMessage="1" allowBlank="0" errorTitle="Check responsible role" error="Select a responsible role from the editable Assumptions list." type="list">
      <formula1>INDIRECT("Assumptions!$H$4:$H$6")</formula1>
    </dataValidation>
    <dataValidation sqref="F7:G126" showDropDown="0" showInputMessage="1" showErrorMessage="1" allowBlank="0" errorTitle="Check amount" error="Enter a nonnegative amount within the maximum on Assumptions." promptTitle="Deposit amount" prompt="Enter dollars and cents without a currency symbol." type="decimal" operator="between">
      <formula1>0</formula1>
      <formula2>INDIRECT("Assumptions!$B$8")</formula2>
    </dataValidation>
    <dataValidation sqref="D7:D126 H7:J126" showDropDown="0" showInputMessage="1" showErrorMessage="1" allowBlank="0" errorTitle="Check date" error="Enter a date within the allowed range on Assumptions." promptTitle="Date" prompt="Enter a date in MM/DD/YYYY format." type="date" operator="between">
      <formula1>INDIRECT("Assumptions!$B$9")</formula1>
      <formula2>INDIRECT("Assumptions!$B$10")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2" customWidth="1" min="2" max="2"/>
    <col width="3" customWidth="1" min="3" max="3"/>
    <col width="34" customWidth="1" min="4" max="4"/>
    <col width="3" customWidth="1" min="5" max="5"/>
    <col width="22" customWidth="1" min="6" max="6"/>
    <col width="3" customWidth="1" min="7" max="7"/>
    <col width="24" customWidth="1" min="8" max="8"/>
  </cols>
  <sheetData>
    <row r="1" ht="27" customHeight="1">
      <c r="A1" s="1" t="inlineStr">
        <is>
          <t>Security Deposit Intake Assumptions</t>
        </is>
      </c>
      <c r="B1" s="26" t="n"/>
      <c r="C1" s="26" t="n"/>
      <c r="D1" s="26" t="n"/>
      <c r="E1" s="26" t="n"/>
      <c r="F1" s="26" t="n"/>
      <c r="G1" s="26" t="n"/>
      <c r="H1" s="27" t="n"/>
    </row>
    <row r="2" ht="34" customHeight="1">
      <c r="A2" s="2" t="inlineStr">
        <is>
          <t>Use</t>
        </is>
      </c>
      <c r="B2" s="3" t="inlineStr">
        <is>
          <t>Edit the yellow settings and lists for internal review. These settings are not legal deadlines or requirements.</t>
        </is>
      </c>
    </row>
    <row r="3">
      <c r="A3" s="7" t="inlineStr">
        <is>
          <t>Review Setting</t>
        </is>
      </c>
      <c r="B3" s="7" t="inlineStr">
        <is>
          <t>Value</t>
        </is>
      </c>
      <c r="D3" s="7" t="inlineStr">
        <is>
          <t>Fictional Property</t>
        </is>
      </c>
      <c r="F3" s="7" t="inlineStr">
        <is>
          <t>Intake Method</t>
        </is>
      </c>
      <c r="H3" s="7" t="inlineStr">
        <is>
          <t>Responsible Role</t>
        </is>
      </c>
    </row>
    <row r="4">
      <c r="A4" s="8" t="inlineStr">
        <is>
          <t>Review as of date</t>
        </is>
      </c>
      <c r="B4" s="22" t="n">
        <v>46275</v>
      </c>
      <c r="D4" s="13" t="inlineStr">
        <is>
          <t>Fictional Cedar Kite Homes</t>
        </is>
      </c>
      <c r="F4" s="23" t="inlineStr">
        <is>
          <t>ACH</t>
        </is>
      </c>
      <c r="H4" s="13" t="inlineStr">
        <is>
          <t>Leasing Team</t>
        </is>
      </c>
    </row>
    <row r="5">
      <c r="A5" s="10" t="inlineStr">
        <is>
          <t>Deposit review target (days)</t>
        </is>
      </c>
      <c r="B5" s="24" t="n">
        <v>5</v>
      </c>
      <c r="D5" s="13" t="inlineStr">
        <is>
          <t>Fictional Blue Lantern Court</t>
        </is>
      </c>
      <c r="F5" s="23" t="inlineStr">
        <is>
          <t>Cashier's Check</t>
        </is>
      </c>
      <c r="H5" s="13" t="inlineStr">
        <is>
          <t>Property Manager</t>
        </is>
      </c>
    </row>
    <row r="6">
      <c r="A6" s="8" t="inlineStr">
        <is>
          <t>Acknowledgment review target (days)</t>
        </is>
      </c>
      <c r="B6" s="24" t="n">
        <v>3</v>
      </c>
      <c r="D6" s="13" t="inlineStr">
        <is>
          <t>Fictional Juniper Orbit Residences</t>
        </is>
      </c>
      <c r="F6" s="23" t="inlineStr">
        <is>
          <t>Money Order</t>
        </is>
      </c>
      <c r="H6" s="13" t="inlineStr">
        <is>
          <t>Accounting Review</t>
        </is>
      </c>
    </row>
    <row r="7">
      <c r="A7" s="10" t="inlineStr">
        <is>
          <t>Amount comparison tolerance</t>
        </is>
      </c>
      <c r="B7" s="32" t="n">
        <v>0.01</v>
      </c>
      <c r="D7" s="13" t="inlineStr">
        <is>
          <t>Fictional Copper Finch Flats</t>
        </is>
      </c>
      <c r="F7" s="23" t="inlineStr">
        <is>
          <t>Personal Check</t>
        </is>
      </c>
    </row>
    <row r="8">
      <c r="A8" s="8" t="inlineStr">
        <is>
          <t>Maximum intake amount</t>
        </is>
      </c>
      <c r="B8" s="32" t="n">
        <v>25000</v>
      </c>
      <c r="F8" s="23" t="inlineStr">
        <is>
          <t>Other</t>
        </is>
      </c>
    </row>
    <row r="9">
      <c r="A9" s="10" t="inlineStr">
        <is>
          <t>Earliest allowed date</t>
        </is>
      </c>
      <c r="B9" s="22" t="n">
        <v>44197</v>
      </c>
    </row>
    <row r="10">
      <c r="A10" s="8" t="inlineStr">
        <is>
          <t>Latest allowed date</t>
        </is>
      </c>
      <c r="B10" s="22" t="n">
        <v>48213</v>
      </c>
    </row>
    <row r="11"/>
    <row r="12" ht="34" customHeight="1">
      <c r="A12" s="2" t="inlineStr">
        <is>
          <t>Review reminder</t>
        </is>
      </c>
      <c r="B12" s="3" t="inlineStr">
        <is>
          <t>Use source documents and applicable requirements when reviewing each record. The workbook provides internal prompts only.</t>
        </is>
      </c>
    </row>
  </sheetData>
  <mergeCells count="1">
    <mergeCell ref="A1:H1"/>
  </mergeCells>
  <conditionalFormatting sqref="A9:B10">
    <cfRule type="expression" priority="1" dxfId="1">
      <formula>$B$9&gt;$B$10</formula>
    </cfRule>
  </conditionalFormatting>
  <dataValidations count="4">
    <dataValidation sqref="B5:B6" showDropDown="0" showInputMessage="1" showErrorMessage="1" allowBlank="0" errorTitle="Check review target" error="Enter a whole number from 0 through 365." promptTitle="Review target" prompt="Enter an internal review target in days." type="whole" operator="between">
      <formula1>0</formula1>
      <formula2>365</formula2>
    </dataValidation>
    <dataValidation sqref="B7" showDropDown="0" showInputMessage="0" showErrorMessage="1" allowBlank="0" errorTitle="Check tolerance" error="Enter a nonnegative dollar tolerance no greater than $1,000." type="decimal" operator="between">
      <formula1>0</formula1>
      <formula2>1000</formula2>
    </dataValidation>
    <dataValidation sqref="B8" showDropDown="0" showInputMessage="0" showErrorMessage="1" allowBlank="0" errorTitle="Check maximum" error="Enter a nonnegative maximum no greater than $1,000,000." type="decimal" operator="between">
      <formula1>0</formula1>
      <formula2>1000000</formula2>
    </dataValidation>
    <dataValidation sqref="B4" showDropDown="0" showInputMessage="0" showErrorMessage="1" allowBlank="0" errorTitle="Check review date" error="Enter a review date within the allowed date range." type="date" operator="between">
      <formula1>$B$9</formula1>
      <formula2>$B$10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2026-09-10T11:33:14Z</dcterms:created>
  <dcterms:modified xmlns:dcterms="http://purl.org/dc/terms/" xmlns:xsi="http://www.w3.org/2001/XMLSchema-instance" xsi:type="dcterms:W3CDTF">2026-09-10T11:33:15+00:00Z</dcterms:modified>
</cp:coreProperties>
</file>