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yment Plans" sheetId="2" state="visible" r:id="rId2"/>
    <sheet xmlns:r="http://schemas.openxmlformats.org/officeDocument/2006/relationships" name="Installmen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'Payment Plans'!$A$4:$L$104</definedName>
    <definedName name="_xlnm._FilterDatabase" localSheetId="2" hidden="1">'Installments'!$A$4:$I$104</definedName>
    <definedName name="_xlnm._FilterDatabase" localSheetId="3" hidden="1">'Assumptions'!$A$4:$C$10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($#,##0.00)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F69"/>
      <sz val="10"/>
    </font>
    <font>
      <name val="Calibri"/>
      <b val="1"/>
      <color rgb="00FFFFFF"/>
      <sz val="11"/>
    </font>
    <font>
      <name val="Calibri"/>
      <b val="1"/>
      <color rgb="001F2926"/>
      <sz val="10"/>
    </font>
    <font>
      <name val="Calibri"/>
      <color rgb="001F2926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5F8F6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671999" cy="21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18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7" customHeight="1">
      <c r="A1" s="1" t="inlineStr">
        <is>
          <t>Tenant Payment Plan Tracker Summary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 ht="20" customHeight="1">
      <c r="A2" s="3" t="inlineStr">
        <is>
          <t>All displayed records are fictional examples. Indicators use only workbook entries; review alerts manually.</t>
        </is>
      </c>
    </row>
    <row r="3" ht="30" customHeight="1">
      <c r="A3" s="4" t="inlineStr">
        <is>
          <t>Indicator</t>
        </is>
      </c>
      <c r="B3" s="4" t="inlineStr">
        <is>
          <t>Value</t>
        </is>
      </c>
      <c r="D3" s="4" t="inlineStr">
        <is>
          <t>Plan status</t>
        </is>
      </c>
      <c r="E3" s="4" t="inlineStr">
        <is>
          <t>Count</t>
        </is>
      </c>
    </row>
    <row r="4" ht="22" customHeight="1">
      <c r="A4" s="5" t="inlineStr">
        <is>
          <t>Approved plans</t>
        </is>
      </c>
      <c r="B4" s="6">
        <f>COUNTIF('Payment Plans'!$H$5:$H$104,"Approved")</f>
        <v/>
      </c>
      <c r="D4" s="7" t="inlineStr">
        <is>
          <t>Approved</t>
        </is>
      </c>
      <c r="E4" s="8">
        <f>COUNTIF('Payment Plans'!$H$5:$H$104,$D4)</f>
        <v/>
      </c>
    </row>
    <row r="5" ht="22" customHeight="1">
      <c r="A5" s="9" t="inlineStr">
        <is>
          <t>Completed plans</t>
        </is>
      </c>
      <c r="B5" s="10">
        <f>COUNTIF('Payment Plans'!$H$5:$H$104,"Completed")</f>
        <v/>
      </c>
      <c r="D5" s="11" t="inlineStr">
        <is>
          <t>Completed</t>
        </is>
      </c>
      <c r="E5" s="12">
        <f>COUNTIF('Payment Plans'!$H$5:$H$104,$D5)</f>
        <v/>
      </c>
    </row>
    <row r="6" ht="22" customHeight="1">
      <c r="A6" s="5" t="inlineStr">
        <is>
          <t>Approved/completed plan amount</t>
        </is>
      </c>
      <c r="B6" s="13">
        <f>IFERROR(SUMIF('Payment Plans'!$H$5:$H$104,"Approved",'Payment Plans'!$G$5:$G$104)+SUMIF('Payment Plans'!$H$5:$H$104,"Completed",'Payment Plans'!$G$5:$G$104),"")</f>
        <v/>
      </c>
      <c r="D6" s="7" t="inlineStr">
        <is>
          <t>Draft</t>
        </is>
      </c>
      <c r="E6" s="8">
        <f>COUNTIF('Payment Plans'!$H$5:$H$104,$D6)</f>
        <v/>
      </c>
    </row>
    <row r="7" ht="22" customHeight="1">
      <c r="A7" s="9" t="inlineStr">
        <is>
          <t>Received against tracked plans</t>
        </is>
      </c>
      <c r="B7" s="14">
        <f>IFERROR(SUMIF('Payment Plans'!$H$5:$H$104,"Approved",'Payment Plans'!$J$5:$J$104)+SUMIF('Payment Plans'!$H$5:$H$104,"Completed",'Payment Plans'!$J$5:$J$104),"")</f>
        <v/>
      </c>
      <c r="D7" s="11" t="inlineStr">
        <is>
          <t>Canceled</t>
        </is>
      </c>
      <c r="E7" s="12">
        <f>COUNTIF('Payment Plans'!$H$5:$H$104,$D7)</f>
        <v/>
      </c>
    </row>
    <row r="8" ht="22" customHeight="1">
      <c r="A8" s="5" t="inlineStr">
        <is>
          <t>Outstanding balance</t>
        </is>
      </c>
      <c r="B8" s="13">
        <f>IFERROR(SUM('Payment Plans'!$K$5:$K$104),"")</f>
        <v/>
      </c>
    </row>
    <row r="9" ht="22" customHeight="1">
      <c r="A9" s="9" t="inlineStr">
        <is>
          <t>Collection progress</t>
        </is>
      </c>
      <c r="B9" s="15">
        <f>IFERROR($B$7/$B$6,"")</f>
        <v/>
      </c>
    </row>
    <row r="10" ht="22" customHeight="1">
      <c r="A10" s="5" t="inlineStr">
        <is>
          <t>Past-due open amount</t>
        </is>
      </c>
      <c r="B10" s="13">
        <f>IFERROR(SUMIF(Installments!$H$5:$H$104,"Past due",Installments!$G$5:$G$104),"")</f>
        <v/>
      </c>
    </row>
    <row r="11" ht="22" customHeight="1">
      <c r="A11" s="9" t="inlineStr">
        <is>
          <t>Due within alert horizon</t>
        </is>
      </c>
      <c r="B11" s="14">
        <f>IF(Assumptions!$B$5="","",IFERROR(SUMIFS(Installments!$G$5:$G$104,Installments!$C$5:$C$104,"&gt;="&amp;TODAY(),Installments!$C$5:$C$104,"&lt;="&amp;TODAY()+Assumptions!$B$5,Installments!$H$5:$H$104,"&lt;&gt;Check"),""))</f>
        <v/>
      </c>
    </row>
    <row r="12" ht="22" customHeight="1">
      <c r="A12" s="5" t="inlineStr">
        <is>
          <t>Open installments</t>
        </is>
      </c>
      <c r="B12" s="6">
        <f>COUNTIF(Installments!$H$5:$H$104,"Past due")+COUNTIF(Installments!$H$5:$H$104,"Scheduled")+COUNTIF(Installments!$H$5:$H$104,"Partial")</f>
        <v/>
      </c>
    </row>
    <row r="13" ht="22" customHeight="1">
      <c r="A13" s="9" t="inlineStr">
        <is>
          <t>Review flags</t>
        </is>
      </c>
      <c r="B13" s="10">
        <f>COUNTIF('Payment Plans'!$L$5:$L$104,"Review")+COUNTIF(Installments!$H$5:$H$104,"Check")</f>
        <v/>
      </c>
    </row>
    <row r="14" ht="22" customHeight="1">
      <c r="A14" s="5" t="inlineStr">
        <is>
          <t>Alert horizon days</t>
        </is>
      </c>
      <c r="B14" s="6">
        <f>IFERROR(Assumptions!$B$5,"")</f>
        <v/>
      </c>
    </row>
  </sheetData>
  <mergeCells count="1">
    <mergeCell ref="A1:J1"/>
  </mergeCells>
  <conditionalFormatting sqref="B8">
    <cfRule type="expression" priority="1" dxfId="0">
      <formula>AND(ISNUMBER($B$8),$B$8&gt;0)</formula>
    </cfRule>
  </conditionalFormatting>
  <conditionalFormatting sqref="B13">
    <cfRule type="expression" priority="2" dxfId="0">
      <formula>AND(ISNUMBER($B$13),$B$13&gt;0)</formula>
    </cfRule>
  </conditionalFormatting>
  <conditionalFormatting sqref="B9">
    <cfRule type="expression" priority="3" dxfId="1">
      <formula>AND(ISNUMBER($B$9),$B$9&gt;=1)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13" customWidth="1" min="3" max="3"/>
    <col width="24" customWidth="1" min="4" max="4"/>
    <col width="15" customWidth="1" min="5" max="5"/>
    <col width="25" customWidth="1" min="6" max="6"/>
    <col width="16" customWidth="1" min="7" max="7"/>
    <col width="16" customWidth="1" min="8" max="8"/>
    <col width="17" customWidth="1" min="9" max="9"/>
    <col width="17" customWidth="1" min="10" max="10"/>
    <col width="20" customWidth="1" min="11" max="11"/>
    <col width="18" customWidth="1" min="12" max="12"/>
  </cols>
  <sheetData>
    <row r="1" ht="27" customHeight="1">
      <c r="A1" s="1" t="inlineStr">
        <is>
          <t>Tenant Payment Plans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3" t="n"/>
    </row>
    <row r="2" ht="20" customHeight="1">
      <c r="A2" s="3" t="inlineStr">
        <is>
          <t>Enter manager-approved plan details in yellow cells. Calculated totals and review prompts extend through row 104.</t>
        </is>
      </c>
    </row>
    <row r="3"/>
    <row r="4" ht="30" customHeight="1">
      <c r="A4" s="16" t="inlineStr">
        <is>
          <t>Plan ID</t>
        </is>
      </c>
      <c r="B4" s="16" t="inlineStr">
        <is>
          <t>Property</t>
        </is>
      </c>
      <c r="C4" s="16" t="inlineStr">
        <is>
          <t>Unit</t>
        </is>
      </c>
      <c r="D4" s="16" t="inlineStr">
        <is>
          <t>Tenant</t>
        </is>
      </c>
      <c r="E4" s="16" t="inlineStr">
        <is>
          <t>Approval Date</t>
        </is>
      </c>
      <c r="F4" s="16" t="inlineStr">
        <is>
          <t>Approved By</t>
        </is>
      </c>
      <c r="G4" s="16" t="inlineStr">
        <is>
          <t>Plan Amount</t>
        </is>
      </c>
      <c r="H4" s="16" t="inlineStr">
        <is>
          <t>Plan Status</t>
        </is>
      </c>
      <c r="I4" s="16" t="inlineStr">
        <is>
          <t>Scheduled Total</t>
        </is>
      </c>
      <c r="J4" s="16" t="inlineStr">
        <is>
          <t>Received Total</t>
        </is>
      </c>
      <c r="K4" s="16" t="inlineStr">
        <is>
          <t>Outstanding Balance</t>
        </is>
      </c>
      <c r="L4" s="16" t="inlineStr">
        <is>
          <t>Schedule Check</t>
        </is>
      </c>
    </row>
    <row r="5" ht="21" customHeight="1">
      <c r="A5" s="17" t="inlineStr">
        <is>
          <t>DEMO-PP-001</t>
        </is>
      </c>
      <c r="B5" s="17" t="inlineStr">
        <is>
          <t>Fictional Cedar Court</t>
        </is>
      </c>
      <c r="C5" s="17" t="inlineStr">
        <is>
          <t>Demo-A1</t>
        </is>
      </c>
      <c r="D5" s="17" t="inlineStr">
        <is>
          <t>Avery Example</t>
        </is>
      </c>
      <c r="E5" s="34" t="n">
        <v>46226</v>
      </c>
      <c r="F5" s="17" t="inlineStr">
        <is>
          <t>Fictional Manager One</t>
        </is>
      </c>
      <c r="G5" s="19" t="n">
        <v>1200</v>
      </c>
      <c r="H5" s="20" t="inlineStr">
        <is>
          <t>Approved</t>
        </is>
      </c>
      <c r="I5" s="21">
        <f>IF($A5="","",IFERROR(SUMIF(Installments!$A$5:$A$104,$A5,Installments!$D$5:$D$104),""))</f>
        <v/>
      </c>
      <c r="J5" s="21">
        <f>IF($A5="","",IFERROR(SUMIF(Installments!$A$5:$A$104,$A5,Installments!$F$5:$F$104),""))</f>
        <v/>
      </c>
      <c r="K5" s="21">
        <f>IF($A5="","",IF(OR($H5="Approved",$H5="Completed"),IF(AND(ISNUMBER($G5),ISNUMBER($J5)),MAX(0,$G5-$J5),""),""))</f>
        <v/>
      </c>
      <c r="L5" s="22">
        <f>IF($A5="","",IF($H5="Canceled","Not applicable",IFERROR(IF(AND($G5&gt;0,$I5&gt;0,ABS($G5-$I5)&lt;0.01),"OK","Review"),"Review")))</f>
        <v/>
      </c>
    </row>
    <row r="6" ht="21" customHeight="1">
      <c r="A6" s="17" t="inlineStr">
        <is>
          <t>DEMO-PP-002</t>
        </is>
      </c>
      <c r="B6" s="17" t="inlineStr">
        <is>
          <t>Fictional Harbor House</t>
        </is>
      </c>
      <c r="C6" s="17" t="inlineStr">
        <is>
          <t>Demo-B2</t>
        </is>
      </c>
      <c r="D6" s="17" t="inlineStr">
        <is>
          <t>Jordan Sample</t>
        </is>
      </c>
      <c r="E6" s="34" t="n">
        <v>46246</v>
      </c>
      <c r="F6" s="17" t="inlineStr">
        <is>
          <t>Fictional Manager Two</t>
        </is>
      </c>
      <c r="G6" s="19" t="n">
        <v>900</v>
      </c>
      <c r="H6" s="20" t="inlineStr">
        <is>
          <t>Approved</t>
        </is>
      </c>
      <c r="I6" s="23">
        <f>IF($A6="","",IFERROR(SUMIF(Installments!$A$5:$A$104,$A6,Installments!$D$5:$D$104),""))</f>
        <v/>
      </c>
      <c r="J6" s="23">
        <f>IF($A6="","",IFERROR(SUMIF(Installments!$A$5:$A$104,$A6,Installments!$F$5:$F$104),""))</f>
        <v/>
      </c>
      <c r="K6" s="23">
        <f>IF($A6="","",IF(OR($H6="Approved",$H6="Completed"),IF(AND(ISNUMBER($G6),ISNUMBER($J6)),MAX(0,$G6-$J6),""),""))</f>
        <v/>
      </c>
      <c r="L6" s="24">
        <f>IF($A6="","",IF($H6="Canceled","Not applicable",IFERROR(IF(AND($G6&gt;0,$I6&gt;0,ABS($G6-$I6)&lt;0.01),"OK","Review"),"Review")))</f>
        <v/>
      </c>
    </row>
    <row r="7" ht="21" customHeight="1">
      <c r="A7" s="17" t="inlineStr">
        <is>
          <t>DEMO-PP-003</t>
        </is>
      </c>
      <c r="B7" s="17" t="inlineStr">
        <is>
          <t>Fictional Maple Row</t>
        </is>
      </c>
      <c r="C7" s="17" t="inlineStr">
        <is>
          <t>Demo-C3</t>
        </is>
      </c>
      <c r="D7" s="17" t="inlineStr">
        <is>
          <t>Morgan Placeholder</t>
        </is>
      </c>
      <c r="E7" s="34" t="n">
        <v>46216</v>
      </c>
      <c r="F7" s="17" t="inlineStr">
        <is>
          <t>Fictional Manager One</t>
        </is>
      </c>
      <c r="G7" s="19" t="n">
        <v>600</v>
      </c>
      <c r="H7" s="20" t="inlineStr">
        <is>
          <t>Completed</t>
        </is>
      </c>
      <c r="I7" s="21">
        <f>IF($A7="","",IFERROR(SUMIF(Installments!$A$5:$A$104,$A7,Installments!$D$5:$D$104),""))</f>
        <v/>
      </c>
      <c r="J7" s="21">
        <f>IF($A7="","",IFERROR(SUMIF(Installments!$A$5:$A$104,$A7,Installments!$F$5:$F$104),""))</f>
        <v/>
      </c>
      <c r="K7" s="21">
        <f>IF($A7="","",IF(OR($H7="Approved",$H7="Completed"),IF(AND(ISNUMBER($G7),ISNUMBER($J7)),MAX(0,$G7-$J7),""),""))</f>
        <v/>
      </c>
      <c r="L7" s="22">
        <f>IF($A7="","",IF($H7="Canceled","Not applicable",IFERROR(IF(AND($G7&gt;0,$I7&gt;0,ABS($G7-$I7)&lt;0.01),"OK","Review"),"Review")))</f>
        <v/>
      </c>
    </row>
    <row r="8" ht="21" customHeight="1">
      <c r="A8" s="17" t="inlineStr">
        <is>
          <t>DEMO-PP-004</t>
        </is>
      </c>
      <c r="B8" s="17" t="inlineStr">
        <is>
          <t>Fictional Sunbeam Flats</t>
        </is>
      </c>
      <c r="C8" s="17" t="inlineStr">
        <is>
          <t>Demo-D4</t>
        </is>
      </c>
      <c r="D8" s="17" t="inlineStr">
        <is>
          <t>Riley Testperson</t>
        </is>
      </c>
      <c r="E8" s="34" t="n">
        <v>46256</v>
      </c>
      <c r="F8" s="17" t="inlineStr">
        <is>
          <t>Fictional Manager Three</t>
        </is>
      </c>
      <c r="G8" s="19" t="n">
        <v>1500</v>
      </c>
      <c r="H8" s="20" t="inlineStr">
        <is>
          <t>Approved</t>
        </is>
      </c>
      <c r="I8" s="23">
        <f>IF($A8="","",IFERROR(SUMIF(Installments!$A$5:$A$104,$A8,Installments!$D$5:$D$104),""))</f>
        <v/>
      </c>
      <c r="J8" s="23">
        <f>IF($A8="","",IFERROR(SUMIF(Installments!$A$5:$A$104,$A8,Installments!$F$5:$F$104),""))</f>
        <v/>
      </c>
      <c r="K8" s="23">
        <f>IF($A8="","",IF(OR($H8="Approved",$H8="Completed"),IF(AND(ISNUMBER($G8),ISNUMBER($J8)),MAX(0,$G8-$J8),""),""))</f>
        <v/>
      </c>
      <c r="L8" s="24">
        <f>IF($A8="","",IF($H8="Canceled","Not applicable",IFERROR(IF(AND($G8&gt;0,$I8&gt;0,ABS($G8-$I8)&lt;0.01),"OK","Review"),"Review")))</f>
        <v/>
      </c>
    </row>
    <row r="9" ht="21" customHeight="1">
      <c r="A9" s="17" t="inlineStr">
        <is>
          <t>DEMO-PP-005</t>
        </is>
      </c>
      <c r="B9" s="17" t="inlineStr">
        <is>
          <t>Fictional Bluebird Homes</t>
        </is>
      </c>
      <c r="C9" s="17" t="inlineStr">
        <is>
          <t>Demo-E5</t>
        </is>
      </c>
      <c r="D9" s="17" t="inlineStr">
        <is>
          <t>Casey Example</t>
        </is>
      </c>
      <c r="E9" s="34" t="n">
        <v>46266</v>
      </c>
      <c r="F9" s="17" t="inlineStr">
        <is>
          <t>Fictional Manager Two</t>
        </is>
      </c>
      <c r="G9" s="19" t="n">
        <v>500</v>
      </c>
      <c r="H9" s="20" t="inlineStr">
        <is>
          <t>Approved</t>
        </is>
      </c>
      <c r="I9" s="21">
        <f>IF($A9="","",IFERROR(SUMIF(Installments!$A$5:$A$104,$A9,Installments!$D$5:$D$104),""))</f>
        <v/>
      </c>
      <c r="J9" s="21">
        <f>IF($A9="","",IFERROR(SUMIF(Installments!$A$5:$A$104,$A9,Installments!$F$5:$F$104),""))</f>
        <v/>
      </c>
      <c r="K9" s="21">
        <f>IF($A9="","",IF(OR($H9="Approved",$H9="Completed"),IF(AND(ISNUMBER($G9),ISNUMBER($J9)),MAX(0,$G9-$J9),""),""))</f>
        <v/>
      </c>
      <c r="L9" s="22">
        <f>IF($A9="","",IF($H9="Canceled","Not applicable",IFERROR(IF(AND($G9&gt;0,$I9&gt;0,ABS($G9-$I9)&lt;0.01),"OK","Review"),"Review")))</f>
        <v/>
      </c>
    </row>
    <row r="10" ht="21" customHeight="1">
      <c r="A10" s="17" t="inlineStr">
        <is>
          <t>DEMO-PP-006</t>
        </is>
      </c>
      <c r="B10" s="17" t="inlineStr">
        <is>
          <t>Fictional Pebble Place</t>
        </is>
      </c>
      <c r="C10" s="17" t="inlineStr">
        <is>
          <t>Demo-F6</t>
        </is>
      </c>
      <c r="D10" s="17" t="inlineStr">
        <is>
          <t>Taylor Sample</t>
        </is>
      </c>
      <c r="E10" s="34" t="n">
        <v>46196</v>
      </c>
      <c r="F10" s="17" t="inlineStr">
        <is>
          <t>Fictional Manager Three</t>
        </is>
      </c>
      <c r="G10" s="19" t="n">
        <v>700</v>
      </c>
      <c r="H10" s="20" t="inlineStr">
        <is>
          <t>Completed</t>
        </is>
      </c>
      <c r="I10" s="23">
        <f>IF($A10="","",IFERROR(SUMIF(Installments!$A$5:$A$104,$A10,Installments!$D$5:$D$104),""))</f>
        <v/>
      </c>
      <c r="J10" s="23">
        <f>IF($A10="","",IFERROR(SUMIF(Installments!$A$5:$A$104,$A10,Installments!$F$5:$F$104),""))</f>
        <v/>
      </c>
      <c r="K10" s="23">
        <f>IF($A10="","",IF(OR($H10="Approved",$H10="Completed"),IF(AND(ISNUMBER($G10),ISNUMBER($J10)),MAX(0,$G10-$J10),""),""))</f>
        <v/>
      </c>
      <c r="L10" s="24">
        <f>IF($A10="","",IF($H10="Canceled","Not applicable",IFERROR(IF(AND($G10&gt;0,$I10&gt;0,ABS($G10-$I10)&lt;0.01),"OK","Review"),"Review")))</f>
        <v/>
      </c>
    </row>
    <row r="11" ht="21" customHeight="1">
      <c r="A11" s="17" t="inlineStr">
        <is>
          <t>DEMO-PP-007</t>
        </is>
      </c>
      <c r="B11" s="17" t="inlineStr">
        <is>
          <t>Fictional Moonrise Court</t>
        </is>
      </c>
      <c r="C11" s="17" t="inlineStr">
        <is>
          <t>Demo-G7</t>
        </is>
      </c>
      <c r="D11" s="17" t="inlineStr">
        <is>
          <t>Quinn Placeholder</t>
        </is>
      </c>
      <c r="E11" s="34" t="n">
        <v>46236</v>
      </c>
      <c r="F11" s="17" t="inlineStr">
        <is>
          <t>Fictional Manager One</t>
        </is>
      </c>
      <c r="G11" s="19" t="n">
        <v>1000</v>
      </c>
      <c r="H11" s="20" t="inlineStr">
        <is>
          <t>Approved</t>
        </is>
      </c>
      <c r="I11" s="21">
        <f>IF($A11="","",IFERROR(SUMIF(Installments!$A$5:$A$104,$A11,Installments!$D$5:$D$104),""))</f>
        <v/>
      </c>
      <c r="J11" s="21">
        <f>IF($A11="","",IFERROR(SUMIF(Installments!$A$5:$A$104,$A11,Installments!$F$5:$F$104),""))</f>
        <v/>
      </c>
      <c r="K11" s="21">
        <f>IF($A11="","",IF(OR($H11="Approved",$H11="Completed"),IF(AND(ISNUMBER($G11),ISNUMBER($J11)),MAX(0,$G11-$J11),""),""))</f>
        <v/>
      </c>
      <c r="L11" s="22">
        <f>IF($A11="","",IF($H11="Canceled","Not applicable",IFERROR(IF(AND($G11&gt;0,$I11&gt;0,ABS($G11-$I11)&lt;0.01),"OK","Review"),"Review")))</f>
        <v/>
      </c>
    </row>
    <row r="12" ht="21" customHeight="1">
      <c r="A12" s="17" t="inlineStr">
        <is>
          <t>DEMO-PP-008</t>
        </is>
      </c>
      <c r="B12" s="17" t="inlineStr">
        <is>
          <t>Fictional Lantern House</t>
        </is>
      </c>
      <c r="C12" s="17" t="inlineStr">
        <is>
          <t>Demo-H8</t>
        </is>
      </c>
      <c r="D12" s="17" t="inlineStr">
        <is>
          <t>Skyler Testperson</t>
        </is>
      </c>
      <c r="E12" s="34" t="n">
        <v>46271</v>
      </c>
      <c r="F12" s="17" t="inlineStr">
        <is>
          <t>Fictional Manager Two</t>
        </is>
      </c>
      <c r="G12" s="19" t="n">
        <v>350</v>
      </c>
      <c r="H12" s="20" t="inlineStr">
        <is>
          <t>Approved</t>
        </is>
      </c>
      <c r="I12" s="23">
        <f>IF($A12="","",IFERROR(SUMIF(Installments!$A$5:$A$104,$A12,Installments!$D$5:$D$104),""))</f>
        <v/>
      </c>
      <c r="J12" s="23">
        <f>IF($A12="","",IFERROR(SUMIF(Installments!$A$5:$A$104,$A12,Installments!$F$5:$F$104),""))</f>
        <v/>
      </c>
      <c r="K12" s="23">
        <f>IF($A12="","",IF(OR($H12="Approved",$H12="Completed"),IF(AND(ISNUMBER($G12),ISNUMBER($J12)),MAX(0,$G12-$J12),""),""))</f>
        <v/>
      </c>
      <c r="L12" s="24">
        <f>IF($A12="","",IF($H12="Canceled","Not applicable",IFERROR(IF(AND($G12&gt;0,$I12&gt;0,ABS($G12-$I12)&lt;0.01),"OK","Review"),"Review")))</f>
        <v/>
      </c>
    </row>
    <row r="13" ht="21" customHeight="1">
      <c r="A13" s="17" t="n"/>
      <c r="B13" s="17" t="n"/>
      <c r="C13" s="17" t="n"/>
      <c r="D13" s="17" t="n"/>
      <c r="E13" s="34" t="n"/>
      <c r="F13" s="17" t="n"/>
      <c r="G13" s="19" t="n"/>
      <c r="H13" s="20" t="n"/>
      <c r="I13" s="21">
        <f>IF($A13="","",IFERROR(SUMIF(Installments!$A$5:$A$104,$A13,Installments!$D$5:$D$104),""))</f>
        <v/>
      </c>
      <c r="J13" s="21">
        <f>IF($A13="","",IFERROR(SUMIF(Installments!$A$5:$A$104,$A13,Installments!$F$5:$F$104),""))</f>
        <v/>
      </c>
      <c r="K13" s="21">
        <f>IF($A13="","",IF(OR($H13="Approved",$H13="Completed"),IF(AND(ISNUMBER($G13),ISNUMBER($J13)),MAX(0,$G13-$J13),""),""))</f>
        <v/>
      </c>
      <c r="L13" s="22">
        <f>IF($A13="","",IF($H13="Canceled","Not applicable",IFERROR(IF(AND($G13&gt;0,$I13&gt;0,ABS($G13-$I13)&lt;0.01),"OK","Review"),"Review")))</f>
        <v/>
      </c>
    </row>
    <row r="14" ht="21" customHeight="1">
      <c r="A14" s="17" t="n"/>
      <c r="B14" s="17" t="n"/>
      <c r="C14" s="17" t="n"/>
      <c r="D14" s="17" t="n"/>
      <c r="E14" s="34" t="n"/>
      <c r="F14" s="17" t="n"/>
      <c r="G14" s="19" t="n"/>
      <c r="H14" s="20" t="n"/>
      <c r="I14" s="23">
        <f>IF($A14="","",IFERROR(SUMIF(Installments!$A$5:$A$104,$A14,Installments!$D$5:$D$104),""))</f>
        <v/>
      </c>
      <c r="J14" s="23">
        <f>IF($A14="","",IFERROR(SUMIF(Installments!$A$5:$A$104,$A14,Installments!$F$5:$F$104),""))</f>
        <v/>
      </c>
      <c r="K14" s="23">
        <f>IF($A14="","",IF(OR($H14="Approved",$H14="Completed"),IF(AND(ISNUMBER($G14),ISNUMBER($J14)),MAX(0,$G14-$J14),""),""))</f>
        <v/>
      </c>
      <c r="L14" s="24">
        <f>IF($A14="","",IF($H14="Canceled","Not applicable",IFERROR(IF(AND($G14&gt;0,$I14&gt;0,ABS($G14-$I14)&lt;0.01),"OK","Review"),"Review")))</f>
        <v/>
      </c>
    </row>
    <row r="15" ht="21" customHeight="1">
      <c r="A15" s="17" t="n"/>
      <c r="B15" s="17" t="n"/>
      <c r="C15" s="17" t="n"/>
      <c r="D15" s="17" t="n"/>
      <c r="E15" s="34" t="n"/>
      <c r="F15" s="17" t="n"/>
      <c r="G15" s="19" t="n"/>
      <c r="H15" s="20" t="n"/>
      <c r="I15" s="21">
        <f>IF($A15="","",IFERROR(SUMIF(Installments!$A$5:$A$104,$A15,Installments!$D$5:$D$104),""))</f>
        <v/>
      </c>
      <c r="J15" s="21">
        <f>IF($A15="","",IFERROR(SUMIF(Installments!$A$5:$A$104,$A15,Installments!$F$5:$F$104),""))</f>
        <v/>
      </c>
      <c r="K15" s="21">
        <f>IF($A15="","",IF(OR($H15="Approved",$H15="Completed"),IF(AND(ISNUMBER($G15),ISNUMBER($J15)),MAX(0,$G15-$J15),""),""))</f>
        <v/>
      </c>
      <c r="L15" s="22">
        <f>IF($A15="","",IF($H15="Canceled","Not applicable",IFERROR(IF(AND($G15&gt;0,$I15&gt;0,ABS($G15-$I15)&lt;0.01),"OK","Review"),"Review")))</f>
        <v/>
      </c>
    </row>
    <row r="16" ht="21" customHeight="1">
      <c r="A16" s="17" t="n"/>
      <c r="B16" s="17" t="n"/>
      <c r="C16" s="17" t="n"/>
      <c r="D16" s="17" t="n"/>
      <c r="E16" s="34" t="n"/>
      <c r="F16" s="17" t="n"/>
      <c r="G16" s="19" t="n"/>
      <c r="H16" s="20" t="n"/>
      <c r="I16" s="23">
        <f>IF($A16="","",IFERROR(SUMIF(Installments!$A$5:$A$104,$A16,Installments!$D$5:$D$104),""))</f>
        <v/>
      </c>
      <c r="J16" s="23">
        <f>IF($A16="","",IFERROR(SUMIF(Installments!$A$5:$A$104,$A16,Installments!$F$5:$F$104),""))</f>
        <v/>
      </c>
      <c r="K16" s="23">
        <f>IF($A16="","",IF(OR($H16="Approved",$H16="Completed"),IF(AND(ISNUMBER($G16),ISNUMBER($J16)),MAX(0,$G16-$J16),""),""))</f>
        <v/>
      </c>
      <c r="L16" s="24">
        <f>IF($A16="","",IF($H16="Canceled","Not applicable",IFERROR(IF(AND($G16&gt;0,$I16&gt;0,ABS($G16-$I16)&lt;0.01),"OK","Review"),"Review")))</f>
        <v/>
      </c>
    </row>
    <row r="17" ht="21" customHeight="1">
      <c r="A17" s="17" t="n"/>
      <c r="B17" s="17" t="n"/>
      <c r="C17" s="17" t="n"/>
      <c r="D17" s="17" t="n"/>
      <c r="E17" s="34" t="n"/>
      <c r="F17" s="17" t="n"/>
      <c r="G17" s="19" t="n"/>
      <c r="H17" s="20" t="n"/>
      <c r="I17" s="21">
        <f>IF($A17="","",IFERROR(SUMIF(Installments!$A$5:$A$104,$A17,Installments!$D$5:$D$104),""))</f>
        <v/>
      </c>
      <c r="J17" s="21">
        <f>IF($A17="","",IFERROR(SUMIF(Installments!$A$5:$A$104,$A17,Installments!$F$5:$F$104),""))</f>
        <v/>
      </c>
      <c r="K17" s="21">
        <f>IF($A17="","",IF(OR($H17="Approved",$H17="Completed"),IF(AND(ISNUMBER($G17),ISNUMBER($J17)),MAX(0,$G17-$J17),""),""))</f>
        <v/>
      </c>
      <c r="L17" s="22">
        <f>IF($A17="","",IF($H17="Canceled","Not applicable",IFERROR(IF(AND($G17&gt;0,$I17&gt;0,ABS($G17-$I17)&lt;0.01),"OK","Review"),"Review")))</f>
        <v/>
      </c>
    </row>
    <row r="18" ht="21" customHeight="1">
      <c r="A18" s="17" t="n"/>
      <c r="B18" s="17" t="n"/>
      <c r="C18" s="17" t="n"/>
      <c r="D18" s="17" t="n"/>
      <c r="E18" s="34" t="n"/>
      <c r="F18" s="17" t="n"/>
      <c r="G18" s="19" t="n"/>
      <c r="H18" s="20" t="n"/>
      <c r="I18" s="23">
        <f>IF($A18="","",IFERROR(SUMIF(Installments!$A$5:$A$104,$A18,Installments!$D$5:$D$104),""))</f>
        <v/>
      </c>
      <c r="J18" s="23">
        <f>IF($A18="","",IFERROR(SUMIF(Installments!$A$5:$A$104,$A18,Installments!$F$5:$F$104),""))</f>
        <v/>
      </c>
      <c r="K18" s="23">
        <f>IF($A18="","",IF(OR($H18="Approved",$H18="Completed"),IF(AND(ISNUMBER($G18),ISNUMBER($J18)),MAX(0,$G18-$J18),""),""))</f>
        <v/>
      </c>
      <c r="L18" s="24">
        <f>IF($A18="","",IF($H18="Canceled","Not applicable",IFERROR(IF(AND($G18&gt;0,$I18&gt;0,ABS($G18-$I18)&lt;0.01),"OK","Review"),"Review")))</f>
        <v/>
      </c>
    </row>
    <row r="19" ht="21" customHeight="1">
      <c r="A19" s="17" t="n"/>
      <c r="B19" s="17" t="n"/>
      <c r="C19" s="17" t="n"/>
      <c r="D19" s="17" t="n"/>
      <c r="E19" s="34" t="n"/>
      <c r="F19" s="17" t="n"/>
      <c r="G19" s="19" t="n"/>
      <c r="H19" s="20" t="n"/>
      <c r="I19" s="21">
        <f>IF($A19="","",IFERROR(SUMIF(Installments!$A$5:$A$104,$A19,Installments!$D$5:$D$104),""))</f>
        <v/>
      </c>
      <c r="J19" s="21">
        <f>IF($A19="","",IFERROR(SUMIF(Installments!$A$5:$A$104,$A19,Installments!$F$5:$F$104),""))</f>
        <v/>
      </c>
      <c r="K19" s="21">
        <f>IF($A19="","",IF(OR($H19="Approved",$H19="Completed"),IF(AND(ISNUMBER($G19),ISNUMBER($J19)),MAX(0,$G19-$J19),""),""))</f>
        <v/>
      </c>
      <c r="L19" s="22">
        <f>IF($A19="","",IF($H19="Canceled","Not applicable",IFERROR(IF(AND($G19&gt;0,$I19&gt;0,ABS($G19-$I19)&lt;0.01),"OK","Review"),"Review")))</f>
        <v/>
      </c>
    </row>
    <row r="20" ht="21" customHeight="1">
      <c r="A20" s="17" t="n"/>
      <c r="B20" s="17" t="n"/>
      <c r="C20" s="17" t="n"/>
      <c r="D20" s="17" t="n"/>
      <c r="E20" s="34" t="n"/>
      <c r="F20" s="17" t="n"/>
      <c r="G20" s="19" t="n"/>
      <c r="H20" s="20" t="n"/>
      <c r="I20" s="23">
        <f>IF($A20="","",IFERROR(SUMIF(Installments!$A$5:$A$104,$A20,Installments!$D$5:$D$104),""))</f>
        <v/>
      </c>
      <c r="J20" s="23">
        <f>IF($A20="","",IFERROR(SUMIF(Installments!$A$5:$A$104,$A20,Installments!$F$5:$F$104),""))</f>
        <v/>
      </c>
      <c r="K20" s="23">
        <f>IF($A20="","",IF(OR($H20="Approved",$H20="Completed"),IF(AND(ISNUMBER($G20),ISNUMBER($J20)),MAX(0,$G20-$J20),""),""))</f>
        <v/>
      </c>
      <c r="L20" s="24">
        <f>IF($A20="","",IF($H20="Canceled","Not applicable",IFERROR(IF(AND($G20&gt;0,$I20&gt;0,ABS($G20-$I20)&lt;0.01),"OK","Review"),"Review")))</f>
        <v/>
      </c>
    </row>
    <row r="21" ht="21" customHeight="1">
      <c r="A21" s="17" t="n"/>
      <c r="B21" s="17" t="n"/>
      <c r="C21" s="17" t="n"/>
      <c r="D21" s="17" t="n"/>
      <c r="E21" s="34" t="n"/>
      <c r="F21" s="17" t="n"/>
      <c r="G21" s="19" t="n"/>
      <c r="H21" s="20" t="n"/>
      <c r="I21" s="21">
        <f>IF($A21="","",IFERROR(SUMIF(Installments!$A$5:$A$104,$A21,Installments!$D$5:$D$104),""))</f>
        <v/>
      </c>
      <c r="J21" s="21">
        <f>IF($A21="","",IFERROR(SUMIF(Installments!$A$5:$A$104,$A21,Installments!$F$5:$F$104),""))</f>
        <v/>
      </c>
      <c r="K21" s="21">
        <f>IF($A21="","",IF(OR($H21="Approved",$H21="Completed"),IF(AND(ISNUMBER($G21),ISNUMBER($J21)),MAX(0,$G21-$J21),""),""))</f>
        <v/>
      </c>
      <c r="L21" s="22">
        <f>IF($A21="","",IF($H21="Canceled","Not applicable",IFERROR(IF(AND($G21&gt;0,$I21&gt;0,ABS($G21-$I21)&lt;0.01),"OK","Review"),"Review")))</f>
        <v/>
      </c>
    </row>
    <row r="22" ht="21" customHeight="1">
      <c r="A22" s="17" t="n"/>
      <c r="B22" s="17" t="n"/>
      <c r="C22" s="17" t="n"/>
      <c r="D22" s="17" t="n"/>
      <c r="E22" s="34" t="n"/>
      <c r="F22" s="17" t="n"/>
      <c r="G22" s="19" t="n"/>
      <c r="H22" s="20" t="n"/>
      <c r="I22" s="23">
        <f>IF($A22="","",IFERROR(SUMIF(Installments!$A$5:$A$104,$A22,Installments!$D$5:$D$104),""))</f>
        <v/>
      </c>
      <c r="J22" s="23">
        <f>IF($A22="","",IFERROR(SUMIF(Installments!$A$5:$A$104,$A22,Installments!$F$5:$F$104),""))</f>
        <v/>
      </c>
      <c r="K22" s="23">
        <f>IF($A22="","",IF(OR($H22="Approved",$H22="Completed"),IF(AND(ISNUMBER($G22),ISNUMBER($J22)),MAX(0,$G22-$J22),""),""))</f>
        <v/>
      </c>
      <c r="L22" s="24">
        <f>IF($A22="","",IF($H22="Canceled","Not applicable",IFERROR(IF(AND($G22&gt;0,$I22&gt;0,ABS($G22-$I22)&lt;0.01),"OK","Review"),"Review")))</f>
        <v/>
      </c>
    </row>
    <row r="23" ht="21" customHeight="1">
      <c r="A23" s="17" t="n"/>
      <c r="B23" s="17" t="n"/>
      <c r="C23" s="17" t="n"/>
      <c r="D23" s="17" t="n"/>
      <c r="E23" s="34" t="n"/>
      <c r="F23" s="17" t="n"/>
      <c r="G23" s="19" t="n"/>
      <c r="H23" s="20" t="n"/>
      <c r="I23" s="21">
        <f>IF($A23="","",IFERROR(SUMIF(Installments!$A$5:$A$104,$A23,Installments!$D$5:$D$104),""))</f>
        <v/>
      </c>
      <c r="J23" s="21">
        <f>IF($A23="","",IFERROR(SUMIF(Installments!$A$5:$A$104,$A23,Installments!$F$5:$F$104),""))</f>
        <v/>
      </c>
      <c r="K23" s="21">
        <f>IF($A23="","",IF(OR($H23="Approved",$H23="Completed"),IF(AND(ISNUMBER($G23),ISNUMBER($J23)),MAX(0,$G23-$J23),""),""))</f>
        <v/>
      </c>
      <c r="L23" s="22">
        <f>IF($A23="","",IF($H23="Canceled","Not applicable",IFERROR(IF(AND($G23&gt;0,$I23&gt;0,ABS($G23-$I23)&lt;0.01),"OK","Review"),"Review")))</f>
        <v/>
      </c>
    </row>
    <row r="24" ht="21" customHeight="1">
      <c r="A24" s="17" t="n"/>
      <c r="B24" s="17" t="n"/>
      <c r="C24" s="17" t="n"/>
      <c r="D24" s="17" t="n"/>
      <c r="E24" s="34" t="n"/>
      <c r="F24" s="17" t="n"/>
      <c r="G24" s="19" t="n"/>
      <c r="H24" s="20" t="n"/>
      <c r="I24" s="23">
        <f>IF($A24="","",IFERROR(SUMIF(Installments!$A$5:$A$104,$A24,Installments!$D$5:$D$104),""))</f>
        <v/>
      </c>
      <c r="J24" s="23">
        <f>IF($A24="","",IFERROR(SUMIF(Installments!$A$5:$A$104,$A24,Installments!$F$5:$F$104),""))</f>
        <v/>
      </c>
      <c r="K24" s="23">
        <f>IF($A24="","",IF(OR($H24="Approved",$H24="Completed"),IF(AND(ISNUMBER($G24),ISNUMBER($J24)),MAX(0,$G24-$J24),""),""))</f>
        <v/>
      </c>
      <c r="L24" s="24">
        <f>IF($A24="","",IF($H24="Canceled","Not applicable",IFERROR(IF(AND($G24&gt;0,$I24&gt;0,ABS($G24-$I24)&lt;0.01),"OK","Review"),"Review")))</f>
        <v/>
      </c>
    </row>
    <row r="25" ht="21" customHeight="1">
      <c r="A25" s="17" t="n"/>
      <c r="B25" s="17" t="n"/>
      <c r="C25" s="17" t="n"/>
      <c r="D25" s="17" t="n"/>
      <c r="E25" s="34" t="n"/>
      <c r="F25" s="17" t="n"/>
      <c r="G25" s="19" t="n"/>
      <c r="H25" s="20" t="n"/>
      <c r="I25" s="21">
        <f>IF($A25="","",IFERROR(SUMIF(Installments!$A$5:$A$104,$A25,Installments!$D$5:$D$104),""))</f>
        <v/>
      </c>
      <c r="J25" s="21">
        <f>IF($A25="","",IFERROR(SUMIF(Installments!$A$5:$A$104,$A25,Installments!$F$5:$F$104),""))</f>
        <v/>
      </c>
      <c r="K25" s="21">
        <f>IF($A25="","",IF(OR($H25="Approved",$H25="Completed"),IF(AND(ISNUMBER($G25),ISNUMBER($J25)),MAX(0,$G25-$J25),""),""))</f>
        <v/>
      </c>
      <c r="L25" s="22">
        <f>IF($A25="","",IF($H25="Canceled","Not applicable",IFERROR(IF(AND($G25&gt;0,$I25&gt;0,ABS($G25-$I25)&lt;0.01),"OK","Review"),"Review")))</f>
        <v/>
      </c>
    </row>
    <row r="26" ht="21" customHeight="1">
      <c r="A26" s="17" t="n"/>
      <c r="B26" s="17" t="n"/>
      <c r="C26" s="17" t="n"/>
      <c r="D26" s="17" t="n"/>
      <c r="E26" s="34" t="n"/>
      <c r="F26" s="17" t="n"/>
      <c r="G26" s="19" t="n"/>
      <c r="H26" s="20" t="n"/>
      <c r="I26" s="23">
        <f>IF($A26="","",IFERROR(SUMIF(Installments!$A$5:$A$104,$A26,Installments!$D$5:$D$104),""))</f>
        <v/>
      </c>
      <c r="J26" s="23">
        <f>IF($A26="","",IFERROR(SUMIF(Installments!$A$5:$A$104,$A26,Installments!$F$5:$F$104),""))</f>
        <v/>
      </c>
      <c r="K26" s="23">
        <f>IF($A26="","",IF(OR($H26="Approved",$H26="Completed"),IF(AND(ISNUMBER($G26),ISNUMBER($J26)),MAX(0,$G26-$J26),""),""))</f>
        <v/>
      </c>
      <c r="L26" s="24">
        <f>IF($A26="","",IF($H26="Canceled","Not applicable",IFERROR(IF(AND($G26&gt;0,$I26&gt;0,ABS($G26-$I26)&lt;0.01),"OK","Review"),"Review")))</f>
        <v/>
      </c>
    </row>
    <row r="27" ht="21" customHeight="1">
      <c r="A27" s="17" t="n"/>
      <c r="B27" s="17" t="n"/>
      <c r="C27" s="17" t="n"/>
      <c r="D27" s="17" t="n"/>
      <c r="E27" s="34" t="n"/>
      <c r="F27" s="17" t="n"/>
      <c r="G27" s="19" t="n"/>
      <c r="H27" s="20" t="n"/>
      <c r="I27" s="21">
        <f>IF($A27="","",IFERROR(SUMIF(Installments!$A$5:$A$104,$A27,Installments!$D$5:$D$104),""))</f>
        <v/>
      </c>
      <c r="J27" s="21">
        <f>IF($A27="","",IFERROR(SUMIF(Installments!$A$5:$A$104,$A27,Installments!$F$5:$F$104),""))</f>
        <v/>
      </c>
      <c r="K27" s="21">
        <f>IF($A27="","",IF(OR($H27="Approved",$H27="Completed"),IF(AND(ISNUMBER($G27),ISNUMBER($J27)),MAX(0,$G27-$J27),""),""))</f>
        <v/>
      </c>
      <c r="L27" s="22">
        <f>IF($A27="","",IF($H27="Canceled","Not applicable",IFERROR(IF(AND($G27&gt;0,$I27&gt;0,ABS($G27-$I27)&lt;0.01),"OK","Review"),"Review")))</f>
        <v/>
      </c>
    </row>
    <row r="28" ht="21" customHeight="1">
      <c r="A28" s="17" t="n"/>
      <c r="B28" s="17" t="n"/>
      <c r="C28" s="17" t="n"/>
      <c r="D28" s="17" t="n"/>
      <c r="E28" s="34" t="n"/>
      <c r="F28" s="17" t="n"/>
      <c r="G28" s="19" t="n"/>
      <c r="H28" s="20" t="n"/>
      <c r="I28" s="23">
        <f>IF($A28="","",IFERROR(SUMIF(Installments!$A$5:$A$104,$A28,Installments!$D$5:$D$104),""))</f>
        <v/>
      </c>
      <c r="J28" s="23">
        <f>IF($A28="","",IFERROR(SUMIF(Installments!$A$5:$A$104,$A28,Installments!$F$5:$F$104),""))</f>
        <v/>
      </c>
      <c r="K28" s="23">
        <f>IF($A28="","",IF(OR($H28="Approved",$H28="Completed"),IF(AND(ISNUMBER($G28),ISNUMBER($J28)),MAX(0,$G28-$J28),""),""))</f>
        <v/>
      </c>
      <c r="L28" s="24">
        <f>IF($A28="","",IF($H28="Canceled","Not applicable",IFERROR(IF(AND($G28&gt;0,$I28&gt;0,ABS($G28-$I28)&lt;0.01),"OK","Review"),"Review")))</f>
        <v/>
      </c>
    </row>
    <row r="29" ht="21" customHeight="1">
      <c r="A29" s="17" t="n"/>
      <c r="B29" s="17" t="n"/>
      <c r="C29" s="17" t="n"/>
      <c r="D29" s="17" t="n"/>
      <c r="E29" s="34" t="n"/>
      <c r="F29" s="17" t="n"/>
      <c r="G29" s="19" t="n"/>
      <c r="H29" s="20" t="n"/>
      <c r="I29" s="21">
        <f>IF($A29="","",IFERROR(SUMIF(Installments!$A$5:$A$104,$A29,Installments!$D$5:$D$104),""))</f>
        <v/>
      </c>
      <c r="J29" s="21">
        <f>IF($A29="","",IFERROR(SUMIF(Installments!$A$5:$A$104,$A29,Installments!$F$5:$F$104),""))</f>
        <v/>
      </c>
      <c r="K29" s="21">
        <f>IF($A29="","",IF(OR($H29="Approved",$H29="Completed"),IF(AND(ISNUMBER($G29),ISNUMBER($J29)),MAX(0,$G29-$J29),""),""))</f>
        <v/>
      </c>
      <c r="L29" s="22">
        <f>IF($A29="","",IF($H29="Canceled","Not applicable",IFERROR(IF(AND($G29&gt;0,$I29&gt;0,ABS($G29-$I29)&lt;0.01),"OK","Review"),"Review")))</f>
        <v/>
      </c>
    </row>
    <row r="30" ht="21" customHeight="1">
      <c r="A30" s="17" t="n"/>
      <c r="B30" s="17" t="n"/>
      <c r="C30" s="17" t="n"/>
      <c r="D30" s="17" t="n"/>
      <c r="E30" s="34" t="n"/>
      <c r="F30" s="17" t="n"/>
      <c r="G30" s="19" t="n"/>
      <c r="H30" s="20" t="n"/>
      <c r="I30" s="23">
        <f>IF($A30="","",IFERROR(SUMIF(Installments!$A$5:$A$104,$A30,Installments!$D$5:$D$104),""))</f>
        <v/>
      </c>
      <c r="J30" s="23">
        <f>IF($A30="","",IFERROR(SUMIF(Installments!$A$5:$A$104,$A30,Installments!$F$5:$F$104),""))</f>
        <v/>
      </c>
      <c r="K30" s="23">
        <f>IF($A30="","",IF(OR($H30="Approved",$H30="Completed"),IF(AND(ISNUMBER($G30),ISNUMBER($J30)),MAX(0,$G30-$J30),""),""))</f>
        <v/>
      </c>
      <c r="L30" s="24">
        <f>IF($A30="","",IF($H30="Canceled","Not applicable",IFERROR(IF(AND($G30&gt;0,$I30&gt;0,ABS($G30-$I30)&lt;0.01),"OK","Review"),"Review")))</f>
        <v/>
      </c>
    </row>
    <row r="31" ht="21" customHeight="1">
      <c r="A31" s="17" t="n"/>
      <c r="B31" s="17" t="n"/>
      <c r="C31" s="17" t="n"/>
      <c r="D31" s="17" t="n"/>
      <c r="E31" s="34" t="n"/>
      <c r="F31" s="17" t="n"/>
      <c r="G31" s="19" t="n"/>
      <c r="H31" s="20" t="n"/>
      <c r="I31" s="21">
        <f>IF($A31="","",IFERROR(SUMIF(Installments!$A$5:$A$104,$A31,Installments!$D$5:$D$104),""))</f>
        <v/>
      </c>
      <c r="J31" s="21">
        <f>IF($A31="","",IFERROR(SUMIF(Installments!$A$5:$A$104,$A31,Installments!$F$5:$F$104),""))</f>
        <v/>
      </c>
      <c r="K31" s="21">
        <f>IF($A31="","",IF(OR($H31="Approved",$H31="Completed"),IF(AND(ISNUMBER($G31),ISNUMBER($J31)),MAX(0,$G31-$J31),""),""))</f>
        <v/>
      </c>
      <c r="L31" s="22">
        <f>IF($A31="","",IF($H31="Canceled","Not applicable",IFERROR(IF(AND($G31&gt;0,$I31&gt;0,ABS($G31-$I31)&lt;0.01),"OK","Review"),"Review")))</f>
        <v/>
      </c>
    </row>
    <row r="32" ht="21" customHeight="1">
      <c r="A32" s="17" t="n"/>
      <c r="B32" s="17" t="n"/>
      <c r="C32" s="17" t="n"/>
      <c r="D32" s="17" t="n"/>
      <c r="E32" s="34" t="n"/>
      <c r="F32" s="17" t="n"/>
      <c r="G32" s="19" t="n"/>
      <c r="H32" s="20" t="n"/>
      <c r="I32" s="23">
        <f>IF($A32="","",IFERROR(SUMIF(Installments!$A$5:$A$104,$A32,Installments!$D$5:$D$104),""))</f>
        <v/>
      </c>
      <c r="J32" s="23">
        <f>IF($A32="","",IFERROR(SUMIF(Installments!$A$5:$A$104,$A32,Installments!$F$5:$F$104),""))</f>
        <v/>
      </c>
      <c r="K32" s="23">
        <f>IF($A32="","",IF(OR($H32="Approved",$H32="Completed"),IF(AND(ISNUMBER($G32),ISNUMBER($J32)),MAX(0,$G32-$J32),""),""))</f>
        <v/>
      </c>
      <c r="L32" s="24">
        <f>IF($A32="","",IF($H32="Canceled","Not applicable",IFERROR(IF(AND($G32&gt;0,$I32&gt;0,ABS($G32-$I32)&lt;0.01),"OK","Review"),"Review")))</f>
        <v/>
      </c>
    </row>
    <row r="33" ht="21" customHeight="1">
      <c r="A33" s="17" t="n"/>
      <c r="B33" s="17" t="n"/>
      <c r="C33" s="17" t="n"/>
      <c r="D33" s="17" t="n"/>
      <c r="E33" s="34" t="n"/>
      <c r="F33" s="17" t="n"/>
      <c r="G33" s="19" t="n"/>
      <c r="H33" s="20" t="n"/>
      <c r="I33" s="21">
        <f>IF($A33="","",IFERROR(SUMIF(Installments!$A$5:$A$104,$A33,Installments!$D$5:$D$104),""))</f>
        <v/>
      </c>
      <c r="J33" s="21">
        <f>IF($A33="","",IFERROR(SUMIF(Installments!$A$5:$A$104,$A33,Installments!$F$5:$F$104),""))</f>
        <v/>
      </c>
      <c r="K33" s="21">
        <f>IF($A33="","",IF(OR($H33="Approved",$H33="Completed"),IF(AND(ISNUMBER($G33),ISNUMBER($J33)),MAX(0,$G33-$J33),""),""))</f>
        <v/>
      </c>
      <c r="L33" s="22">
        <f>IF($A33="","",IF($H33="Canceled","Not applicable",IFERROR(IF(AND($G33&gt;0,$I33&gt;0,ABS($G33-$I33)&lt;0.01),"OK","Review"),"Review")))</f>
        <v/>
      </c>
    </row>
    <row r="34" ht="21" customHeight="1">
      <c r="A34" s="17" t="n"/>
      <c r="B34" s="17" t="n"/>
      <c r="C34" s="17" t="n"/>
      <c r="D34" s="17" t="n"/>
      <c r="E34" s="34" t="n"/>
      <c r="F34" s="17" t="n"/>
      <c r="G34" s="19" t="n"/>
      <c r="H34" s="20" t="n"/>
      <c r="I34" s="23">
        <f>IF($A34="","",IFERROR(SUMIF(Installments!$A$5:$A$104,$A34,Installments!$D$5:$D$104),""))</f>
        <v/>
      </c>
      <c r="J34" s="23">
        <f>IF($A34="","",IFERROR(SUMIF(Installments!$A$5:$A$104,$A34,Installments!$F$5:$F$104),""))</f>
        <v/>
      </c>
      <c r="K34" s="23">
        <f>IF($A34="","",IF(OR($H34="Approved",$H34="Completed"),IF(AND(ISNUMBER($G34),ISNUMBER($J34)),MAX(0,$G34-$J34),""),""))</f>
        <v/>
      </c>
      <c r="L34" s="24">
        <f>IF($A34="","",IF($H34="Canceled","Not applicable",IFERROR(IF(AND($G34&gt;0,$I34&gt;0,ABS($G34-$I34)&lt;0.01),"OK","Review"),"Review")))</f>
        <v/>
      </c>
    </row>
    <row r="35" ht="21" customHeight="1">
      <c r="A35" s="17" t="n"/>
      <c r="B35" s="17" t="n"/>
      <c r="C35" s="17" t="n"/>
      <c r="D35" s="17" t="n"/>
      <c r="E35" s="34" t="n"/>
      <c r="F35" s="17" t="n"/>
      <c r="G35" s="19" t="n"/>
      <c r="H35" s="20" t="n"/>
      <c r="I35" s="21">
        <f>IF($A35="","",IFERROR(SUMIF(Installments!$A$5:$A$104,$A35,Installments!$D$5:$D$104),""))</f>
        <v/>
      </c>
      <c r="J35" s="21">
        <f>IF($A35="","",IFERROR(SUMIF(Installments!$A$5:$A$104,$A35,Installments!$F$5:$F$104),""))</f>
        <v/>
      </c>
      <c r="K35" s="21">
        <f>IF($A35="","",IF(OR($H35="Approved",$H35="Completed"),IF(AND(ISNUMBER($G35),ISNUMBER($J35)),MAX(0,$G35-$J35),""),""))</f>
        <v/>
      </c>
      <c r="L35" s="22">
        <f>IF($A35="","",IF($H35="Canceled","Not applicable",IFERROR(IF(AND($G35&gt;0,$I35&gt;0,ABS($G35-$I35)&lt;0.01),"OK","Review"),"Review")))</f>
        <v/>
      </c>
    </row>
    <row r="36" ht="21" customHeight="1">
      <c r="A36" s="17" t="n"/>
      <c r="B36" s="17" t="n"/>
      <c r="C36" s="17" t="n"/>
      <c r="D36" s="17" t="n"/>
      <c r="E36" s="34" t="n"/>
      <c r="F36" s="17" t="n"/>
      <c r="G36" s="19" t="n"/>
      <c r="H36" s="20" t="n"/>
      <c r="I36" s="23">
        <f>IF($A36="","",IFERROR(SUMIF(Installments!$A$5:$A$104,$A36,Installments!$D$5:$D$104),""))</f>
        <v/>
      </c>
      <c r="J36" s="23">
        <f>IF($A36="","",IFERROR(SUMIF(Installments!$A$5:$A$104,$A36,Installments!$F$5:$F$104),""))</f>
        <v/>
      </c>
      <c r="K36" s="23">
        <f>IF($A36="","",IF(OR($H36="Approved",$H36="Completed"),IF(AND(ISNUMBER($G36),ISNUMBER($J36)),MAX(0,$G36-$J36),""),""))</f>
        <v/>
      </c>
      <c r="L36" s="24">
        <f>IF($A36="","",IF($H36="Canceled","Not applicable",IFERROR(IF(AND($G36&gt;0,$I36&gt;0,ABS($G36-$I36)&lt;0.01),"OK","Review"),"Review")))</f>
        <v/>
      </c>
    </row>
    <row r="37" ht="21" customHeight="1">
      <c r="A37" s="17" t="n"/>
      <c r="B37" s="17" t="n"/>
      <c r="C37" s="17" t="n"/>
      <c r="D37" s="17" t="n"/>
      <c r="E37" s="34" t="n"/>
      <c r="F37" s="17" t="n"/>
      <c r="G37" s="19" t="n"/>
      <c r="H37" s="20" t="n"/>
      <c r="I37" s="21">
        <f>IF($A37="","",IFERROR(SUMIF(Installments!$A$5:$A$104,$A37,Installments!$D$5:$D$104),""))</f>
        <v/>
      </c>
      <c r="J37" s="21">
        <f>IF($A37="","",IFERROR(SUMIF(Installments!$A$5:$A$104,$A37,Installments!$F$5:$F$104),""))</f>
        <v/>
      </c>
      <c r="K37" s="21">
        <f>IF($A37="","",IF(OR($H37="Approved",$H37="Completed"),IF(AND(ISNUMBER($G37),ISNUMBER($J37)),MAX(0,$G37-$J37),""),""))</f>
        <v/>
      </c>
      <c r="L37" s="22">
        <f>IF($A37="","",IF($H37="Canceled","Not applicable",IFERROR(IF(AND($G37&gt;0,$I37&gt;0,ABS($G37-$I37)&lt;0.01),"OK","Review"),"Review")))</f>
        <v/>
      </c>
    </row>
    <row r="38" ht="21" customHeight="1">
      <c r="A38" s="17" t="n"/>
      <c r="B38" s="17" t="n"/>
      <c r="C38" s="17" t="n"/>
      <c r="D38" s="17" t="n"/>
      <c r="E38" s="34" t="n"/>
      <c r="F38" s="17" t="n"/>
      <c r="G38" s="19" t="n"/>
      <c r="H38" s="20" t="n"/>
      <c r="I38" s="23">
        <f>IF($A38="","",IFERROR(SUMIF(Installments!$A$5:$A$104,$A38,Installments!$D$5:$D$104),""))</f>
        <v/>
      </c>
      <c r="J38" s="23">
        <f>IF($A38="","",IFERROR(SUMIF(Installments!$A$5:$A$104,$A38,Installments!$F$5:$F$104),""))</f>
        <v/>
      </c>
      <c r="K38" s="23">
        <f>IF($A38="","",IF(OR($H38="Approved",$H38="Completed"),IF(AND(ISNUMBER($G38),ISNUMBER($J38)),MAX(0,$G38-$J38),""),""))</f>
        <v/>
      </c>
      <c r="L38" s="24">
        <f>IF($A38="","",IF($H38="Canceled","Not applicable",IFERROR(IF(AND($G38&gt;0,$I38&gt;0,ABS($G38-$I38)&lt;0.01),"OK","Review"),"Review")))</f>
        <v/>
      </c>
    </row>
    <row r="39" ht="21" customHeight="1">
      <c r="A39" s="17" t="n"/>
      <c r="B39" s="17" t="n"/>
      <c r="C39" s="17" t="n"/>
      <c r="D39" s="17" t="n"/>
      <c r="E39" s="34" t="n"/>
      <c r="F39" s="17" t="n"/>
      <c r="G39" s="19" t="n"/>
      <c r="H39" s="20" t="n"/>
      <c r="I39" s="21">
        <f>IF($A39="","",IFERROR(SUMIF(Installments!$A$5:$A$104,$A39,Installments!$D$5:$D$104),""))</f>
        <v/>
      </c>
      <c r="J39" s="21">
        <f>IF($A39="","",IFERROR(SUMIF(Installments!$A$5:$A$104,$A39,Installments!$F$5:$F$104),""))</f>
        <v/>
      </c>
      <c r="K39" s="21">
        <f>IF($A39="","",IF(OR($H39="Approved",$H39="Completed"),IF(AND(ISNUMBER($G39),ISNUMBER($J39)),MAX(0,$G39-$J39),""),""))</f>
        <v/>
      </c>
      <c r="L39" s="22">
        <f>IF($A39="","",IF($H39="Canceled","Not applicable",IFERROR(IF(AND($G39&gt;0,$I39&gt;0,ABS($G39-$I39)&lt;0.01),"OK","Review"),"Review")))</f>
        <v/>
      </c>
    </row>
    <row r="40" ht="21" customHeight="1">
      <c r="A40" s="17" t="n"/>
      <c r="B40" s="17" t="n"/>
      <c r="C40" s="17" t="n"/>
      <c r="D40" s="17" t="n"/>
      <c r="E40" s="34" t="n"/>
      <c r="F40" s="17" t="n"/>
      <c r="G40" s="19" t="n"/>
      <c r="H40" s="20" t="n"/>
      <c r="I40" s="23">
        <f>IF($A40="","",IFERROR(SUMIF(Installments!$A$5:$A$104,$A40,Installments!$D$5:$D$104),""))</f>
        <v/>
      </c>
      <c r="J40" s="23">
        <f>IF($A40="","",IFERROR(SUMIF(Installments!$A$5:$A$104,$A40,Installments!$F$5:$F$104),""))</f>
        <v/>
      </c>
      <c r="K40" s="23">
        <f>IF($A40="","",IF(OR($H40="Approved",$H40="Completed"),IF(AND(ISNUMBER($G40),ISNUMBER($J40)),MAX(0,$G40-$J40),""),""))</f>
        <v/>
      </c>
      <c r="L40" s="24">
        <f>IF($A40="","",IF($H40="Canceled","Not applicable",IFERROR(IF(AND($G40&gt;0,$I40&gt;0,ABS($G40-$I40)&lt;0.01),"OK","Review"),"Review")))</f>
        <v/>
      </c>
    </row>
    <row r="41" ht="21" customHeight="1">
      <c r="A41" s="17" t="n"/>
      <c r="B41" s="17" t="n"/>
      <c r="C41" s="17" t="n"/>
      <c r="D41" s="17" t="n"/>
      <c r="E41" s="34" t="n"/>
      <c r="F41" s="17" t="n"/>
      <c r="G41" s="19" t="n"/>
      <c r="H41" s="20" t="n"/>
      <c r="I41" s="21">
        <f>IF($A41="","",IFERROR(SUMIF(Installments!$A$5:$A$104,$A41,Installments!$D$5:$D$104),""))</f>
        <v/>
      </c>
      <c r="J41" s="21">
        <f>IF($A41="","",IFERROR(SUMIF(Installments!$A$5:$A$104,$A41,Installments!$F$5:$F$104),""))</f>
        <v/>
      </c>
      <c r="K41" s="21">
        <f>IF($A41="","",IF(OR($H41="Approved",$H41="Completed"),IF(AND(ISNUMBER($G41),ISNUMBER($J41)),MAX(0,$G41-$J41),""),""))</f>
        <v/>
      </c>
      <c r="L41" s="22">
        <f>IF($A41="","",IF($H41="Canceled","Not applicable",IFERROR(IF(AND($G41&gt;0,$I41&gt;0,ABS($G41-$I41)&lt;0.01),"OK","Review"),"Review")))</f>
        <v/>
      </c>
    </row>
    <row r="42" ht="21" customHeight="1">
      <c r="A42" s="17" t="n"/>
      <c r="B42" s="17" t="n"/>
      <c r="C42" s="17" t="n"/>
      <c r="D42" s="17" t="n"/>
      <c r="E42" s="34" t="n"/>
      <c r="F42" s="17" t="n"/>
      <c r="G42" s="19" t="n"/>
      <c r="H42" s="20" t="n"/>
      <c r="I42" s="23">
        <f>IF($A42="","",IFERROR(SUMIF(Installments!$A$5:$A$104,$A42,Installments!$D$5:$D$104),""))</f>
        <v/>
      </c>
      <c r="J42" s="23">
        <f>IF($A42="","",IFERROR(SUMIF(Installments!$A$5:$A$104,$A42,Installments!$F$5:$F$104),""))</f>
        <v/>
      </c>
      <c r="K42" s="23">
        <f>IF($A42="","",IF(OR($H42="Approved",$H42="Completed"),IF(AND(ISNUMBER($G42),ISNUMBER($J42)),MAX(0,$G42-$J42),""),""))</f>
        <v/>
      </c>
      <c r="L42" s="24">
        <f>IF($A42="","",IF($H42="Canceled","Not applicable",IFERROR(IF(AND($G42&gt;0,$I42&gt;0,ABS($G42-$I42)&lt;0.01),"OK","Review"),"Review")))</f>
        <v/>
      </c>
    </row>
    <row r="43" ht="21" customHeight="1">
      <c r="A43" s="17" t="n"/>
      <c r="B43" s="17" t="n"/>
      <c r="C43" s="17" t="n"/>
      <c r="D43" s="17" t="n"/>
      <c r="E43" s="34" t="n"/>
      <c r="F43" s="17" t="n"/>
      <c r="G43" s="19" t="n"/>
      <c r="H43" s="20" t="n"/>
      <c r="I43" s="21">
        <f>IF($A43="","",IFERROR(SUMIF(Installments!$A$5:$A$104,$A43,Installments!$D$5:$D$104),""))</f>
        <v/>
      </c>
      <c r="J43" s="21">
        <f>IF($A43="","",IFERROR(SUMIF(Installments!$A$5:$A$104,$A43,Installments!$F$5:$F$104),""))</f>
        <v/>
      </c>
      <c r="K43" s="21">
        <f>IF($A43="","",IF(OR($H43="Approved",$H43="Completed"),IF(AND(ISNUMBER($G43),ISNUMBER($J43)),MAX(0,$G43-$J43),""),""))</f>
        <v/>
      </c>
      <c r="L43" s="22">
        <f>IF($A43="","",IF($H43="Canceled","Not applicable",IFERROR(IF(AND($G43&gt;0,$I43&gt;0,ABS($G43-$I43)&lt;0.01),"OK","Review"),"Review")))</f>
        <v/>
      </c>
    </row>
    <row r="44" ht="21" customHeight="1">
      <c r="A44" s="17" t="n"/>
      <c r="B44" s="17" t="n"/>
      <c r="C44" s="17" t="n"/>
      <c r="D44" s="17" t="n"/>
      <c r="E44" s="34" t="n"/>
      <c r="F44" s="17" t="n"/>
      <c r="G44" s="19" t="n"/>
      <c r="H44" s="20" t="n"/>
      <c r="I44" s="23">
        <f>IF($A44="","",IFERROR(SUMIF(Installments!$A$5:$A$104,$A44,Installments!$D$5:$D$104),""))</f>
        <v/>
      </c>
      <c r="J44" s="23">
        <f>IF($A44="","",IFERROR(SUMIF(Installments!$A$5:$A$104,$A44,Installments!$F$5:$F$104),""))</f>
        <v/>
      </c>
      <c r="K44" s="23">
        <f>IF($A44="","",IF(OR($H44="Approved",$H44="Completed"),IF(AND(ISNUMBER($G44),ISNUMBER($J44)),MAX(0,$G44-$J44),""),""))</f>
        <v/>
      </c>
      <c r="L44" s="24">
        <f>IF($A44="","",IF($H44="Canceled","Not applicable",IFERROR(IF(AND($G44&gt;0,$I44&gt;0,ABS($G44-$I44)&lt;0.01),"OK","Review"),"Review")))</f>
        <v/>
      </c>
    </row>
    <row r="45" ht="21" customHeight="1">
      <c r="A45" s="17" t="n"/>
      <c r="B45" s="17" t="n"/>
      <c r="C45" s="17" t="n"/>
      <c r="D45" s="17" t="n"/>
      <c r="E45" s="34" t="n"/>
      <c r="F45" s="17" t="n"/>
      <c r="G45" s="19" t="n"/>
      <c r="H45" s="20" t="n"/>
      <c r="I45" s="21">
        <f>IF($A45="","",IFERROR(SUMIF(Installments!$A$5:$A$104,$A45,Installments!$D$5:$D$104),""))</f>
        <v/>
      </c>
      <c r="J45" s="21">
        <f>IF($A45="","",IFERROR(SUMIF(Installments!$A$5:$A$104,$A45,Installments!$F$5:$F$104),""))</f>
        <v/>
      </c>
      <c r="K45" s="21">
        <f>IF($A45="","",IF(OR($H45="Approved",$H45="Completed"),IF(AND(ISNUMBER($G45),ISNUMBER($J45)),MAX(0,$G45-$J45),""),""))</f>
        <v/>
      </c>
      <c r="L45" s="22">
        <f>IF($A45="","",IF($H45="Canceled","Not applicable",IFERROR(IF(AND($G45&gt;0,$I45&gt;0,ABS($G45-$I45)&lt;0.01),"OK","Review"),"Review")))</f>
        <v/>
      </c>
    </row>
    <row r="46" ht="21" customHeight="1">
      <c r="A46" s="17" t="n"/>
      <c r="B46" s="17" t="n"/>
      <c r="C46" s="17" t="n"/>
      <c r="D46" s="17" t="n"/>
      <c r="E46" s="34" t="n"/>
      <c r="F46" s="17" t="n"/>
      <c r="G46" s="19" t="n"/>
      <c r="H46" s="20" t="n"/>
      <c r="I46" s="23">
        <f>IF($A46="","",IFERROR(SUMIF(Installments!$A$5:$A$104,$A46,Installments!$D$5:$D$104),""))</f>
        <v/>
      </c>
      <c r="J46" s="23">
        <f>IF($A46="","",IFERROR(SUMIF(Installments!$A$5:$A$104,$A46,Installments!$F$5:$F$104),""))</f>
        <v/>
      </c>
      <c r="K46" s="23">
        <f>IF($A46="","",IF(OR($H46="Approved",$H46="Completed"),IF(AND(ISNUMBER($G46),ISNUMBER($J46)),MAX(0,$G46-$J46),""),""))</f>
        <v/>
      </c>
      <c r="L46" s="24">
        <f>IF($A46="","",IF($H46="Canceled","Not applicable",IFERROR(IF(AND($G46&gt;0,$I46&gt;0,ABS($G46-$I46)&lt;0.01),"OK","Review"),"Review")))</f>
        <v/>
      </c>
    </row>
    <row r="47" ht="21" customHeight="1">
      <c r="A47" s="17" t="n"/>
      <c r="B47" s="17" t="n"/>
      <c r="C47" s="17" t="n"/>
      <c r="D47" s="17" t="n"/>
      <c r="E47" s="34" t="n"/>
      <c r="F47" s="17" t="n"/>
      <c r="G47" s="19" t="n"/>
      <c r="H47" s="20" t="n"/>
      <c r="I47" s="21">
        <f>IF($A47="","",IFERROR(SUMIF(Installments!$A$5:$A$104,$A47,Installments!$D$5:$D$104),""))</f>
        <v/>
      </c>
      <c r="J47" s="21">
        <f>IF($A47="","",IFERROR(SUMIF(Installments!$A$5:$A$104,$A47,Installments!$F$5:$F$104),""))</f>
        <v/>
      </c>
      <c r="K47" s="21">
        <f>IF($A47="","",IF(OR($H47="Approved",$H47="Completed"),IF(AND(ISNUMBER($G47),ISNUMBER($J47)),MAX(0,$G47-$J47),""),""))</f>
        <v/>
      </c>
      <c r="L47" s="22">
        <f>IF($A47="","",IF($H47="Canceled","Not applicable",IFERROR(IF(AND($G47&gt;0,$I47&gt;0,ABS($G47-$I47)&lt;0.01),"OK","Review"),"Review")))</f>
        <v/>
      </c>
    </row>
    <row r="48" ht="21" customHeight="1">
      <c r="A48" s="17" t="n"/>
      <c r="B48" s="17" t="n"/>
      <c r="C48" s="17" t="n"/>
      <c r="D48" s="17" t="n"/>
      <c r="E48" s="34" t="n"/>
      <c r="F48" s="17" t="n"/>
      <c r="G48" s="19" t="n"/>
      <c r="H48" s="20" t="n"/>
      <c r="I48" s="23">
        <f>IF($A48="","",IFERROR(SUMIF(Installments!$A$5:$A$104,$A48,Installments!$D$5:$D$104),""))</f>
        <v/>
      </c>
      <c r="J48" s="23">
        <f>IF($A48="","",IFERROR(SUMIF(Installments!$A$5:$A$104,$A48,Installments!$F$5:$F$104),""))</f>
        <v/>
      </c>
      <c r="K48" s="23">
        <f>IF($A48="","",IF(OR($H48="Approved",$H48="Completed"),IF(AND(ISNUMBER($G48),ISNUMBER($J48)),MAX(0,$G48-$J48),""),""))</f>
        <v/>
      </c>
      <c r="L48" s="24">
        <f>IF($A48="","",IF($H48="Canceled","Not applicable",IFERROR(IF(AND($G48&gt;0,$I48&gt;0,ABS($G48-$I48)&lt;0.01),"OK","Review"),"Review")))</f>
        <v/>
      </c>
    </row>
    <row r="49" ht="21" customHeight="1">
      <c r="A49" s="17" t="n"/>
      <c r="B49" s="17" t="n"/>
      <c r="C49" s="17" t="n"/>
      <c r="D49" s="17" t="n"/>
      <c r="E49" s="34" t="n"/>
      <c r="F49" s="17" t="n"/>
      <c r="G49" s="19" t="n"/>
      <c r="H49" s="20" t="n"/>
      <c r="I49" s="21">
        <f>IF($A49="","",IFERROR(SUMIF(Installments!$A$5:$A$104,$A49,Installments!$D$5:$D$104),""))</f>
        <v/>
      </c>
      <c r="J49" s="21">
        <f>IF($A49="","",IFERROR(SUMIF(Installments!$A$5:$A$104,$A49,Installments!$F$5:$F$104),""))</f>
        <v/>
      </c>
      <c r="K49" s="21">
        <f>IF($A49="","",IF(OR($H49="Approved",$H49="Completed"),IF(AND(ISNUMBER($G49),ISNUMBER($J49)),MAX(0,$G49-$J49),""),""))</f>
        <v/>
      </c>
      <c r="L49" s="22">
        <f>IF($A49="","",IF($H49="Canceled","Not applicable",IFERROR(IF(AND($G49&gt;0,$I49&gt;0,ABS($G49-$I49)&lt;0.01),"OK","Review"),"Review")))</f>
        <v/>
      </c>
    </row>
    <row r="50" ht="21" customHeight="1">
      <c r="A50" s="17" t="n"/>
      <c r="B50" s="17" t="n"/>
      <c r="C50" s="17" t="n"/>
      <c r="D50" s="17" t="n"/>
      <c r="E50" s="34" t="n"/>
      <c r="F50" s="17" t="n"/>
      <c r="G50" s="19" t="n"/>
      <c r="H50" s="20" t="n"/>
      <c r="I50" s="23">
        <f>IF($A50="","",IFERROR(SUMIF(Installments!$A$5:$A$104,$A50,Installments!$D$5:$D$104),""))</f>
        <v/>
      </c>
      <c r="J50" s="23">
        <f>IF($A50="","",IFERROR(SUMIF(Installments!$A$5:$A$104,$A50,Installments!$F$5:$F$104),""))</f>
        <v/>
      </c>
      <c r="K50" s="23">
        <f>IF($A50="","",IF(OR($H50="Approved",$H50="Completed"),IF(AND(ISNUMBER($G50),ISNUMBER($J50)),MAX(0,$G50-$J50),""),""))</f>
        <v/>
      </c>
      <c r="L50" s="24">
        <f>IF($A50="","",IF($H50="Canceled","Not applicable",IFERROR(IF(AND($G50&gt;0,$I50&gt;0,ABS($G50-$I50)&lt;0.01),"OK","Review"),"Review")))</f>
        <v/>
      </c>
    </row>
    <row r="51" ht="21" customHeight="1">
      <c r="A51" s="17" t="n"/>
      <c r="B51" s="17" t="n"/>
      <c r="C51" s="17" t="n"/>
      <c r="D51" s="17" t="n"/>
      <c r="E51" s="34" t="n"/>
      <c r="F51" s="17" t="n"/>
      <c r="G51" s="19" t="n"/>
      <c r="H51" s="20" t="n"/>
      <c r="I51" s="21">
        <f>IF($A51="","",IFERROR(SUMIF(Installments!$A$5:$A$104,$A51,Installments!$D$5:$D$104),""))</f>
        <v/>
      </c>
      <c r="J51" s="21">
        <f>IF($A51="","",IFERROR(SUMIF(Installments!$A$5:$A$104,$A51,Installments!$F$5:$F$104),""))</f>
        <v/>
      </c>
      <c r="K51" s="21">
        <f>IF($A51="","",IF(OR($H51="Approved",$H51="Completed"),IF(AND(ISNUMBER($G51),ISNUMBER($J51)),MAX(0,$G51-$J51),""),""))</f>
        <v/>
      </c>
      <c r="L51" s="22">
        <f>IF($A51="","",IF($H51="Canceled","Not applicable",IFERROR(IF(AND($G51&gt;0,$I51&gt;0,ABS($G51-$I51)&lt;0.01),"OK","Review"),"Review")))</f>
        <v/>
      </c>
    </row>
    <row r="52" ht="21" customHeight="1">
      <c r="A52" s="17" t="n"/>
      <c r="B52" s="17" t="n"/>
      <c r="C52" s="17" t="n"/>
      <c r="D52" s="17" t="n"/>
      <c r="E52" s="34" t="n"/>
      <c r="F52" s="17" t="n"/>
      <c r="G52" s="19" t="n"/>
      <c r="H52" s="20" t="n"/>
      <c r="I52" s="23">
        <f>IF($A52="","",IFERROR(SUMIF(Installments!$A$5:$A$104,$A52,Installments!$D$5:$D$104),""))</f>
        <v/>
      </c>
      <c r="J52" s="23">
        <f>IF($A52="","",IFERROR(SUMIF(Installments!$A$5:$A$104,$A52,Installments!$F$5:$F$104),""))</f>
        <v/>
      </c>
      <c r="K52" s="23">
        <f>IF($A52="","",IF(OR($H52="Approved",$H52="Completed"),IF(AND(ISNUMBER($G52),ISNUMBER($J52)),MAX(0,$G52-$J52),""),""))</f>
        <v/>
      </c>
      <c r="L52" s="24">
        <f>IF($A52="","",IF($H52="Canceled","Not applicable",IFERROR(IF(AND($G52&gt;0,$I52&gt;0,ABS($G52-$I52)&lt;0.01),"OK","Review"),"Review")))</f>
        <v/>
      </c>
    </row>
    <row r="53" ht="21" customHeight="1">
      <c r="A53" s="17" t="n"/>
      <c r="B53" s="17" t="n"/>
      <c r="C53" s="17" t="n"/>
      <c r="D53" s="17" t="n"/>
      <c r="E53" s="34" t="n"/>
      <c r="F53" s="17" t="n"/>
      <c r="G53" s="19" t="n"/>
      <c r="H53" s="20" t="n"/>
      <c r="I53" s="21">
        <f>IF($A53="","",IFERROR(SUMIF(Installments!$A$5:$A$104,$A53,Installments!$D$5:$D$104),""))</f>
        <v/>
      </c>
      <c r="J53" s="21">
        <f>IF($A53="","",IFERROR(SUMIF(Installments!$A$5:$A$104,$A53,Installments!$F$5:$F$104),""))</f>
        <v/>
      </c>
      <c r="K53" s="21">
        <f>IF($A53="","",IF(OR($H53="Approved",$H53="Completed"),IF(AND(ISNUMBER($G53),ISNUMBER($J53)),MAX(0,$G53-$J53),""),""))</f>
        <v/>
      </c>
      <c r="L53" s="22">
        <f>IF($A53="","",IF($H53="Canceled","Not applicable",IFERROR(IF(AND($G53&gt;0,$I53&gt;0,ABS($G53-$I53)&lt;0.01),"OK","Review"),"Review")))</f>
        <v/>
      </c>
    </row>
    <row r="54" ht="21" customHeight="1">
      <c r="A54" s="17" t="n"/>
      <c r="B54" s="17" t="n"/>
      <c r="C54" s="17" t="n"/>
      <c r="D54" s="17" t="n"/>
      <c r="E54" s="34" t="n"/>
      <c r="F54" s="17" t="n"/>
      <c r="G54" s="19" t="n"/>
      <c r="H54" s="20" t="n"/>
      <c r="I54" s="23">
        <f>IF($A54="","",IFERROR(SUMIF(Installments!$A$5:$A$104,$A54,Installments!$D$5:$D$104),""))</f>
        <v/>
      </c>
      <c r="J54" s="23">
        <f>IF($A54="","",IFERROR(SUMIF(Installments!$A$5:$A$104,$A54,Installments!$F$5:$F$104),""))</f>
        <v/>
      </c>
      <c r="K54" s="23">
        <f>IF($A54="","",IF(OR($H54="Approved",$H54="Completed"),IF(AND(ISNUMBER($G54),ISNUMBER($J54)),MAX(0,$G54-$J54),""),""))</f>
        <v/>
      </c>
      <c r="L54" s="24">
        <f>IF($A54="","",IF($H54="Canceled","Not applicable",IFERROR(IF(AND($G54&gt;0,$I54&gt;0,ABS($G54-$I54)&lt;0.01),"OK","Review"),"Review")))</f>
        <v/>
      </c>
    </row>
    <row r="55" ht="21" customHeight="1">
      <c r="A55" s="17" t="n"/>
      <c r="B55" s="17" t="n"/>
      <c r="C55" s="17" t="n"/>
      <c r="D55" s="17" t="n"/>
      <c r="E55" s="34" t="n"/>
      <c r="F55" s="17" t="n"/>
      <c r="G55" s="19" t="n"/>
      <c r="H55" s="20" t="n"/>
      <c r="I55" s="21">
        <f>IF($A55="","",IFERROR(SUMIF(Installments!$A$5:$A$104,$A55,Installments!$D$5:$D$104),""))</f>
        <v/>
      </c>
      <c r="J55" s="21">
        <f>IF($A55="","",IFERROR(SUMIF(Installments!$A$5:$A$104,$A55,Installments!$F$5:$F$104),""))</f>
        <v/>
      </c>
      <c r="K55" s="21">
        <f>IF($A55="","",IF(OR($H55="Approved",$H55="Completed"),IF(AND(ISNUMBER($G55),ISNUMBER($J55)),MAX(0,$G55-$J55),""),""))</f>
        <v/>
      </c>
      <c r="L55" s="22">
        <f>IF($A55="","",IF($H55="Canceled","Not applicable",IFERROR(IF(AND($G55&gt;0,$I55&gt;0,ABS($G55-$I55)&lt;0.01),"OK","Review"),"Review")))</f>
        <v/>
      </c>
    </row>
    <row r="56" ht="21" customHeight="1">
      <c r="A56" s="17" t="n"/>
      <c r="B56" s="17" t="n"/>
      <c r="C56" s="17" t="n"/>
      <c r="D56" s="17" t="n"/>
      <c r="E56" s="34" t="n"/>
      <c r="F56" s="17" t="n"/>
      <c r="G56" s="19" t="n"/>
      <c r="H56" s="20" t="n"/>
      <c r="I56" s="23">
        <f>IF($A56="","",IFERROR(SUMIF(Installments!$A$5:$A$104,$A56,Installments!$D$5:$D$104),""))</f>
        <v/>
      </c>
      <c r="J56" s="23">
        <f>IF($A56="","",IFERROR(SUMIF(Installments!$A$5:$A$104,$A56,Installments!$F$5:$F$104),""))</f>
        <v/>
      </c>
      <c r="K56" s="23">
        <f>IF($A56="","",IF(OR($H56="Approved",$H56="Completed"),IF(AND(ISNUMBER($G56),ISNUMBER($J56)),MAX(0,$G56-$J56),""),""))</f>
        <v/>
      </c>
      <c r="L56" s="24">
        <f>IF($A56="","",IF($H56="Canceled","Not applicable",IFERROR(IF(AND($G56&gt;0,$I56&gt;0,ABS($G56-$I56)&lt;0.01),"OK","Review"),"Review")))</f>
        <v/>
      </c>
    </row>
    <row r="57" ht="21" customHeight="1">
      <c r="A57" s="17" t="n"/>
      <c r="B57" s="17" t="n"/>
      <c r="C57" s="17" t="n"/>
      <c r="D57" s="17" t="n"/>
      <c r="E57" s="34" t="n"/>
      <c r="F57" s="17" t="n"/>
      <c r="G57" s="19" t="n"/>
      <c r="H57" s="20" t="n"/>
      <c r="I57" s="21">
        <f>IF($A57="","",IFERROR(SUMIF(Installments!$A$5:$A$104,$A57,Installments!$D$5:$D$104),""))</f>
        <v/>
      </c>
      <c r="J57" s="21">
        <f>IF($A57="","",IFERROR(SUMIF(Installments!$A$5:$A$104,$A57,Installments!$F$5:$F$104),""))</f>
        <v/>
      </c>
      <c r="K57" s="21">
        <f>IF($A57="","",IF(OR($H57="Approved",$H57="Completed"),IF(AND(ISNUMBER($G57),ISNUMBER($J57)),MAX(0,$G57-$J57),""),""))</f>
        <v/>
      </c>
      <c r="L57" s="22">
        <f>IF($A57="","",IF($H57="Canceled","Not applicable",IFERROR(IF(AND($G57&gt;0,$I57&gt;0,ABS($G57-$I57)&lt;0.01),"OK","Review"),"Review")))</f>
        <v/>
      </c>
    </row>
    <row r="58" ht="21" customHeight="1">
      <c r="A58" s="17" t="n"/>
      <c r="B58" s="17" t="n"/>
      <c r="C58" s="17" t="n"/>
      <c r="D58" s="17" t="n"/>
      <c r="E58" s="34" t="n"/>
      <c r="F58" s="17" t="n"/>
      <c r="G58" s="19" t="n"/>
      <c r="H58" s="20" t="n"/>
      <c r="I58" s="23">
        <f>IF($A58="","",IFERROR(SUMIF(Installments!$A$5:$A$104,$A58,Installments!$D$5:$D$104),""))</f>
        <v/>
      </c>
      <c r="J58" s="23">
        <f>IF($A58="","",IFERROR(SUMIF(Installments!$A$5:$A$104,$A58,Installments!$F$5:$F$104),""))</f>
        <v/>
      </c>
      <c r="K58" s="23">
        <f>IF($A58="","",IF(OR($H58="Approved",$H58="Completed"),IF(AND(ISNUMBER($G58),ISNUMBER($J58)),MAX(0,$G58-$J58),""),""))</f>
        <v/>
      </c>
      <c r="L58" s="24">
        <f>IF($A58="","",IF($H58="Canceled","Not applicable",IFERROR(IF(AND($G58&gt;0,$I58&gt;0,ABS($G58-$I58)&lt;0.01),"OK","Review"),"Review")))</f>
        <v/>
      </c>
    </row>
    <row r="59" ht="21" customHeight="1">
      <c r="A59" s="17" t="n"/>
      <c r="B59" s="17" t="n"/>
      <c r="C59" s="17" t="n"/>
      <c r="D59" s="17" t="n"/>
      <c r="E59" s="34" t="n"/>
      <c r="F59" s="17" t="n"/>
      <c r="G59" s="19" t="n"/>
      <c r="H59" s="20" t="n"/>
      <c r="I59" s="21">
        <f>IF($A59="","",IFERROR(SUMIF(Installments!$A$5:$A$104,$A59,Installments!$D$5:$D$104),""))</f>
        <v/>
      </c>
      <c r="J59" s="21">
        <f>IF($A59="","",IFERROR(SUMIF(Installments!$A$5:$A$104,$A59,Installments!$F$5:$F$104),""))</f>
        <v/>
      </c>
      <c r="K59" s="21">
        <f>IF($A59="","",IF(OR($H59="Approved",$H59="Completed"),IF(AND(ISNUMBER($G59),ISNUMBER($J59)),MAX(0,$G59-$J59),""),""))</f>
        <v/>
      </c>
      <c r="L59" s="22">
        <f>IF($A59="","",IF($H59="Canceled","Not applicable",IFERROR(IF(AND($G59&gt;0,$I59&gt;0,ABS($G59-$I59)&lt;0.01),"OK","Review"),"Review")))</f>
        <v/>
      </c>
    </row>
    <row r="60" ht="21" customHeight="1">
      <c r="A60" s="17" t="n"/>
      <c r="B60" s="17" t="n"/>
      <c r="C60" s="17" t="n"/>
      <c r="D60" s="17" t="n"/>
      <c r="E60" s="34" t="n"/>
      <c r="F60" s="17" t="n"/>
      <c r="G60" s="19" t="n"/>
      <c r="H60" s="20" t="n"/>
      <c r="I60" s="23">
        <f>IF($A60="","",IFERROR(SUMIF(Installments!$A$5:$A$104,$A60,Installments!$D$5:$D$104),""))</f>
        <v/>
      </c>
      <c r="J60" s="23">
        <f>IF($A60="","",IFERROR(SUMIF(Installments!$A$5:$A$104,$A60,Installments!$F$5:$F$104),""))</f>
        <v/>
      </c>
      <c r="K60" s="23">
        <f>IF($A60="","",IF(OR($H60="Approved",$H60="Completed"),IF(AND(ISNUMBER($G60),ISNUMBER($J60)),MAX(0,$G60-$J60),""),""))</f>
        <v/>
      </c>
      <c r="L60" s="24">
        <f>IF($A60="","",IF($H60="Canceled","Not applicable",IFERROR(IF(AND($G60&gt;0,$I60&gt;0,ABS($G60-$I60)&lt;0.01),"OK","Review"),"Review")))</f>
        <v/>
      </c>
    </row>
    <row r="61" ht="21" customHeight="1">
      <c r="A61" s="17" t="n"/>
      <c r="B61" s="17" t="n"/>
      <c r="C61" s="17" t="n"/>
      <c r="D61" s="17" t="n"/>
      <c r="E61" s="34" t="n"/>
      <c r="F61" s="17" t="n"/>
      <c r="G61" s="19" t="n"/>
      <c r="H61" s="20" t="n"/>
      <c r="I61" s="21">
        <f>IF($A61="","",IFERROR(SUMIF(Installments!$A$5:$A$104,$A61,Installments!$D$5:$D$104),""))</f>
        <v/>
      </c>
      <c r="J61" s="21">
        <f>IF($A61="","",IFERROR(SUMIF(Installments!$A$5:$A$104,$A61,Installments!$F$5:$F$104),""))</f>
        <v/>
      </c>
      <c r="K61" s="21">
        <f>IF($A61="","",IF(OR($H61="Approved",$H61="Completed"),IF(AND(ISNUMBER($G61),ISNUMBER($J61)),MAX(0,$G61-$J61),""),""))</f>
        <v/>
      </c>
      <c r="L61" s="22">
        <f>IF($A61="","",IF($H61="Canceled","Not applicable",IFERROR(IF(AND($G61&gt;0,$I61&gt;0,ABS($G61-$I61)&lt;0.01),"OK","Review"),"Review")))</f>
        <v/>
      </c>
    </row>
    <row r="62" ht="21" customHeight="1">
      <c r="A62" s="17" t="n"/>
      <c r="B62" s="17" t="n"/>
      <c r="C62" s="17" t="n"/>
      <c r="D62" s="17" t="n"/>
      <c r="E62" s="34" t="n"/>
      <c r="F62" s="17" t="n"/>
      <c r="G62" s="19" t="n"/>
      <c r="H62" s="20" t="n"/>
      <c r="I62" s="23">
        <f>IF($A62="","",IFERROR(SUMIF(Installments!$A$5:$A$104,$A62,Installments!$D$5:$D$104),""))</f>
        <v/>
      </c>
      <c r="J62" s="23">
        <f>IF($A62="","",IFERROR(SUMIF(Installments!$A$5:$A$104,$A62,Installments!$F$5:$F$104),""))</f>
        <v/>
      </c>
      <c r="K62" s="23">
        <f>IF($A62="","",IF(OR($H62="Approved",$H62="Completed"),IF(AND(ISNUMBER($G62),ISNUMBER($J62)),MAX(0,$G62-$J62),""),""))</f>
        <v/>
      </c>
      <c r="L62" s="24">
        <f>IF($A62="","",IF($H62="Canceled","Not applicable",IFERROR(IF(AND($G62&gt;0,$I62&gt;0,ABS($G62-$I62)&lt;0.01),"OK","Review"),"Review")))</f>
        <v/>
      </c>
    </row>
    <row r="63" ht="21" customHeight="1">
      <c r="A63" s="17" t="n"/>
      <c r="B63" s="17" t="n"/>
      <c r="C63" s="17" t="n"/>
      <c r="D63" s="17" t="n"/>
      <c r="E63" s="34" t="n"/>
      <c r="F63" s="17" t="n"/>
      <c r="G63" s="19" t="n"/>
      <c r="H63" s="20" t="n"/>
      <c r="I63" s="21">
        <f>IF($A63="","",IFERROR(SUMIF(Installments!$A$5:$A$104,$A63,Installments!$D$5:$D$104),""))</f>
        <v/>
      </c>
      <c r="J63" s="21">
        <f>IF($A63="","",IFERROR(SUMIF(Installments!$A$5:$A$104,$A63,Installments!$F$5:$F$104),""))</f>
        <v/>
      </c>
      <c r="K63" s="21">
        <f>IF($A63="","",IF(OR($H63="Approved",$H63="Completed"),IF(AND(ISNUMBER($G63),ISNUMBER($J63)),MAX(0,$G63-$J63),""),""))</f>
        <v/>
      </c>
      <c r="L63" s="22">
        <f>IF($A63="","",IF($H63="Canceled","Not applicable",IFERROR(IF(AND($G63&gt;0,$I63&gt;0,ABS($G63-$I63)&lt;0.01),"OK","Review"),"Review")))</f>
        <v/>
      </c>
    </row>
    <row r="64" ht="21" customHeight="1">
      <c r="A64" s="17" t="n"/>
      <c r="B64" s="17" t="n"/>
      <c r="C64" s="17" t="n"/>
      <c r="D64" s="17" t="n"/>
      <c r="E64" s="34" t="n"/>
      <c r="F64" s="17" t="n"/>
      <c r="G64" s="19" t="n"/>
      <c r="H64" s="20" t="n"/>
      <c r="I64" s="23">
        <f>IF($A64="","",IFERROR(SUMIF(Installments!$A$5:$A$104,$A64,Installments!$D$5:$D$104),""))</f>
        <v/>
      </c>
      <c r="J64" s="23">
        <f>IF($A64="","",IFERROR(SUMIF(Installments!$A$5:$A$104,$A64,Installments!$F$5:$F$104),""))</f>
        <v/>
      </c>
      <c r="K64" s="23">
        <f>IF($A64="","",IF(OR($H64="Approved",$H64="Completed"),IF(AND(ISNUMBER($G64),ISNUMBER($J64)),MAX(0,$G64-$J64),""),""))</f>
        <v/>
      </c>
      <c r="L64" s="24">
        <f>IF($A64="","",IF($H64="Canceled","Not applicable",IFERROR(IF(AND($G64&gt;0,$I64&gt;0,ABS($G64-$I64)&lt;0.01),"OK","Review"),"Review")))</f>
        <v/>
      </c>
    </row>
    <row r="65" ht="21" customHeight="1">
      <c r="A65" s="17" t="n"/>
      <c r="B65" s="17" t="n"/>
      <c r="C65" s="17" t="n"/>
      <c r="D65" s="17" t="n"/>
      <c r="E65" s="34" t="n"/>
      <c r="F65" s="17" t="n"/>
      <c r="G65" s="19" t="n"/>
      <c r="H65" s="20" t="n"/>
      <c r="I65" s="21">
        <f>IF($A65="","",IFERROR(SUMIF(Installments!$A$5:$A$104,$A65,Installments!$D$5:$D$104),""))</f>
        <v/>
      </c>
      <c r="J65" s="21">
        <f>IF($A65="","",IFERROR(SUMIF(Installments!$A$5:$A$104,$A65,Installments!$F$5:$F$104),""))</f>
        <v/>
      </c>
      <c r="K65" s="21">
        <f>IF($A65="","",IF(OR($H65="Approved",$H65="Completed"),IF(AND(ISNUMBER($G65),ISNUMBER($J65)),MAX(0,$G65-$J65),""),""))</f>
        <v/>
      </c>
      <c r="L65" s="22">
        <f>IF($A65="","",IF($H65="Canceled","Not applicable",IFERROR(IF(AND($G65&gt;0,$I65&gt;0,ABS($G65-$I65)&lt;0.01),"OK","Review"),"Review")))</f>
        <v/>
      </c>
    </row>
    <row r="66" ht="21" customHeight="1">
      <c r="A66" s="17" t="n"/>
      <c r="B66" s="17" t="n"/>
      <c r="C66" s="17" t="n"/>
      <c r="D66" s="17" t="n"/>
      <c r="E66" s="34" t="n"/>
      <c r="F66" s="17" t="n"/>
      <c r="G66" s="19" t="n"/>
      <c r="H66" s="20" t="n"/>
      <c r="I66" s="23">
        <f>IF($A66="","",IFERROR(SUMIF(Installments!$A$5:$A$104,$A66,Installments!$D$5:$D$104),""))</f>
        <v/>
      </c>
      <c r="J66" s="23">
        <f>IF($A66="","",IFERROR(SUMIF(Installments!$A$5:$A$104,$A66,Installments!$F$5:$F$104),""))</f>
        <v/>
      </c>
      <c r="K66" s="23">
        <f>IF($A66="","",IF(OR($H66="Approved",$H66="Completed"),IF(AND(ISNUMBER($G66),ISNUMBER($J66)),MAX(0,$G66-$J66),""),""))</f>
        <v/>
      </c>
      <c r="L66" s="24">
        <f>IF($A66="","",IF($H66="Canceled","Not applicable",IFERROR(IF(AND($G66&gt;0,$I66&gt;0,ABS($G66-$I66)&lt;0.01),"OK","Review"),"Review")))</f>
        <v/>
      </c>
    </row>
    <row r="67" ht="21" customHeight="1">
      <c r="A67" s="17" t="n"/>
      <c r="B67" s="17" t="n"/>
      <c r="C67" s="17" t="n"/>
      <c r="D67" s="17" t="n"/>
      <c r="E67" s="34" t="n"/>
      <c r="F67" s="17" t="n"/>
      <c r="G67" s="19" t="n"/>
      <c r="H67" s="20" t="n"/>
      <c r="I67" s="21">
        <f>IF($A67="","",IFERROR(SUMIF(Installments!$A$5:$A$104,$A67,Installments!$D$5:$D$104),""))</f>
        <v/>
      </c>
      <c r="J67" s="21">
        <f>IF($A67="","",IFERROR(SUMIF(Installments!$A$5:$A$104,$A67,Installments!$F$5:$F$104),""))</f>
        <v/>
      </c>
      <c r="K67" s="21">
        <f>IF($A67="","",IF(OR($H67="Approved",$H67="Completed"),IF(AND(ISNUMBER($G67),ISNUMBER($J67)),MAX(0,$G67-$J67),""),""))</f>
        <v/>
      </c>
      <c r="L67" s="22">
        <f>IF($A67="","",IF($H67="Canceled","Not applicable",IFERROR(IF(AND($G67&gt;0,$I67&gt;0,ABS($G67-$I67)&lt;0.01),"OK","Review"),"Review")))</f>
        <v/>
      </c>
    </row>
    <row r="68" ht="21" customHeight="1">
      <c r="A68" s="17" t="n"/>
      <c r="B68" s="17" t="n"/>
      <c r="C68" s="17" t="n"/>
      <c r="D68" s="17" t="n"/>
      <c r="E68" s="34" t="n"/>
      <c r="F68" s="17" t="n"/>
      <c r="G68" s="19" t="n"/>
      <c r="H68" s="20" t="n"/>
      <c r="I68" s="23">
        <f>IF($A68="","",IFERROR(SUMIF(Installments!$A$5:$A$104,$A68,Installments!$D$5:$D$104),""))</f>
        <v/>
      </c>
      <c r="J68" s="23">
        <f>IF($A68="","",IFERROR(SUMIF(Installments!$A$5:$A$104,$A68,Installments!$F$5:$F$104),""))</f>
        <v/>
      </c>
      <c r="K68" s="23">
        <f>IF($A68="","",IF(OR($H68="Approved",$H68="Completed"),IF(AND(ISNUMBER($G68),ISNUMBER($J68)),MAX(0,$G68-$J68),""),""))</f>
        <v/>
      </c>
      <c r="L68" s="24">
        <f>IF($A68="","",IF($H68="Canceled","Not applicable",IFERROR(IF(AND($G68&gt;0,$I68&gt;0,ABS($G68-$I68)&lt;0.01),"OK","Review"),"Review")))</f>
        <v/>
      </c>
    </row>
    <row r="69" ht="21" customHeight="1">
      <c r="A69" s="17" t="n"/>
      <c r="B69" s="17" t="n"/>
      <c r="C69" s="17" t="n"/>
      <c r="D69" s="17" t="n"/>
      <c r="E69" s="34" t="n"/>
      <c r="F69" s="17" t="n"/>
      <c r="G69" s="19" t="n"/>
      <c r="H69" s="20" t="n"/>
      <c r="I69" s="21">
        <f>IF($A69="","",IFERROR(SUMIF(Installments!$A$5:$A$104,$A69,Installments!$D$5:$D$104),""))</f>
        <v/>
      </c>
      <c r="J69" s="21">
        <f>IF($A69="","",IFERROR(SUMIF(Installments!$A$5:$A$104,$A69,Installments!$F$5:$F$104),""))</f>
        <v/>
      </c>
      <c r="K69" s="21">
        <f>IF($A69="","",IF(OR($H69="Approved",$H69="Completed"),IF(AND(ISNUMBER($G69),ISNUMBER($J69)),MAX(0,$G69-$J69),""),""))</f>
        <v/>
      </c>
      <c r="L69" s="22">
        <f>IF($A69="","",IF($H69="Canceled","Not applicable",IFERROR(IF(AND($G69&gt;0,$I69&gt;0,ABS($G69-$I69)&lt;0.01),"OK","Review"),"Review")))</f>
        <v/>
      </c>
    </row>
    <row r="70" ht="21" customHeight="1">
      <c r="A70" s="17" t="n"/>
      <c r="B70" s="17" t="n"/>
      <c r="C70" s="17" t="n"/>
      <c r="D70" s="17" t="n"/>
      <c r="E70" s="34" t="n"/>
      <c r="F70" s="17" t="n"/>
      <c r="G70" s="19" t="n"/>
      <c r="H70" s="20" t="n"/>
      <c r="I70" s="23">
        <f>IF($A70="","",IFERROR(SUMIF(Installments!$A$5:$A$104,$A70,Installments!$D$5:$D$104),""))</f>
        <v/>
      </c>
      <c r="J70" s="23">
        <f>IF($A70="","",IFERROR(SUMIF(Installments!$A$5:$A$104,$A70,Installments!$F$5:$F$104),""))</f>
        <v/>
      </c>
      <c r="K70" s="23">
        <f>IF($A70="","",IF(OR($H70="Approved",$H70="Completed"),IF(AND(ISNUMBER($G70),ISNUMBER($J70)),MAX(0,$G70-$J70),""),""))</f>
        <v/>
      </c>
      <c r="L70" s="24">
        <f>IF($A70="","",IF($H70="Canceled","Not applicable",IFERROR(IF(AND($G70&gt;0,$I70&gt;0,ABS($G70-$I70)&lt;0.01),"OK","Review"),"Review")))</f>
        <v/>
      </c>
    </row>
    <row r="71" ht="21" customHeight="1">
      <c r="A71" s="17" t="n"/>
      <c r="B71" s="17" t="n"/>
      <c r="C71" s="17" t="n"/>
      <c r="D71" s="17" t="n"/>
      <c r="E71" s="34" t="n"/>
      <c r="F71" s="17" t="n"/>
      <c r="G71" s="19" t="n"/>
      <c r="H71" s="20" t="n"/>
      <c r="I71" s="21">
        <f>IF($A71="","",IFERROR(SUMIF(Installments!$A$5:$A$104,$A71,Installments!$D$5:$D$104),""))</f>
        <v/>
      </c>
      <c r="J71" s="21">
        <f>IF($A71="","",IFERROR(SUMIF(Installments!$A$5:$A$104,$A71,Installments!$F$5:$F$104),""))</f>
        <v/>
      </c>
      <c r="K71" s="21">
        <f>IF($A71="","",IF(OR($H71="Approved",$H71="Completed"),IF(AND(ISNUMBER($G71),ISNUMBER($J71)),MAX(0,$G71-$J71),""),""))</f>
        <v/>
      </c>
      <c r="L71" s="22">
        <f>IF($A71="","",IF($H71="Canceled","Not applicable",IFERROR(IF(AND($G71&gt;0,$I71&gt;0,ABS($G71-$I71)&lt;0.01),"OK","Review"),"Review")))</f>
        <v/>
      </c>
    </row>
    <row r="72" ht="21" customHeight="1">
      <c r="A72" s="17" t="n"/>
      <c r="B72" s="17" t="n"/>
      <c r="C72" s="17" t="n"/>
      <c r="D72" s="17" t="n"/>
      <c r="E72" s="34" t="n"/>
      <c r="F72" s="17" t="n"/>
      <c r="G72" s="19" t="n"/>
      <c r="H72" s="20" t="n"/>
      <c r="I72" s="23">
        <f>IF($A72="","",IFERROR(SUMIF(Installments!$A$5:$A$104,$A72,Installments!$D$5:$D$104),""))</f>
        <v/>
      </c>
      <c r="J72" s="23">
        <f>IF($A72="","",IFERROR(SUMIF(Installments!$A$5:$A$104,$A72,Installments!$F$5:$F$104),""))</f>
        <v/>
      </c>
      <c r="K72" s="23">
        <f>IF($A72="","",IF(OR($H72="Approved",$H72="Completed"),IF(AND(ISNUMBER($G72),ISNUMBER($J72)),MAX(0,$G72-$J72),""),""))</f>
        <v/>
      </c>
      <c r="L72" s="24">
        <f>IF($A72="","",IF($H72="Canceled","Not applicable",IFERROR(IF(AND($G72&gt;0,$I72&gt;0,ABS($G72-$I72)&lt;0.01),"OK","Review"),"Review")))</f>
        <v/>
      </c>
    </row>
    <row r="73" ht="21" customHeight="1">
      <c r="A73" s="17" t="n"/>
      <c r="B73" s="17" t="n"/>
      <c r="C73" s="17" t="n"/>
      <c r="D73" s="17" t="n"/>
      <c r="E73" s="34" t="n"/>
      <c r="F73" s="17" t="n"/>
      <c r="G73" s="19" t="n"/>
      <c r="H73" s="20" t="n"/>
      <c r="I73" s="21">
        <f>IF($A73="","",IFERROR(SUMIF(Installments!$A$5:$A$104,$A73,Installments!$D$5:$D$104),""))</f>
        <v/>
      </c>
      <c r="J73" s="21">
        <f>IF($A73="","",IFERROR(SUMIF(Installments!$A$5:$A$104,$A73,Installments!$F$5:$F$104),""))</f>
        <v/>
      </c>
      <c r="K73" s="21">
        <f>IF($A73="","",IF(OR($H73="Approved",$H73="Completed"),IF(AND(ISNUMBER($G73),ISNUMBER($J73)),MAX(0,$G73-$J73),""),""))</f>
        <v/>
      </c>
      <c r="L73" s="22">
        <f>IF($A73="","",IF($H73="Canceled","Not applicable",IFERROR(IF(AND($G73&gt;0,$I73&gt;0,ABS($G73-$I73)&lt;0.01),"OK","Review"),"Review")))</f>
        <v/>
      </c>
    </row>
    <row r="74" ht="21" customHeight="1">
      <c r="A74" s="17" t="n"/>
      <c r="B74" s="17" t="n"/>
      <c r="C74" s="17" t="n"/>
      <c r="D74" s="17" t="n"/>
      <c r="E74" s="34" t="n"/>
      <c r="F74" s="17" t="n"/>
      <c r="G74" s="19" t="n"/>
      <c r="H74" s="20" t="n"/>
      <c r="I74" s="23">
        <f>IF($A74="","",IFERROR(SUMIF(Installments!$A$5:$A$104,$A74,Installments!$D$5:$D$104),""))</f>
        <v/>
      </c>
      <c r="J74" s="23">
        <f>IF($A74="","",IFERROR(SUMIF(Installments!$A$5:$A$104,$A74,Installments!$F$5:$F$104),""))</f>
        <v/>
      </c>
      <c r="K74" s="23">
        <f>IF($A74="","",IF(OR($H74="Approved",$H74="Completed"),IF(AND(ISNUMBER($G74),ISNUMBER($J74)),MAX(0,$G74-$J74),""),""))</f>
        <v/>
      </c>
      <c r="L74" s="24">
        <f>IF($A74="","",IF($H74="Canceled","Not applicable",IFERROR(IF(AND($G74&gt;0,$I74&gt;0,ABS($G74-$I74)&lt;0.01),"OK","Review"),"Review")))</f>
        <v/>
      </c>
    </row>
    <row r="75" ht="21" customHeight="1">
      <c r="A75" s="17" t="n"/>
      <c r="B75" s="17" t="n"/>
      <c r="C75" s="17" t="n"/>
      <c r="D75" s="17" t="n"/>
      <c r="E75" s="34" t="n"/>
      <c r="F75" s="17" t="n"/>
      <c r="G75" s="19" t="n"/>
      <c r="H75" s="20" t="n"/>
      <c r="I75" s="21">
        <f>IF($A75="","",IFERROR(SUMIF(Installments!$A$5:$A$104,$A75,Installments!$D$5:$D$104),""))</f>
        <v/>
      </c>
      <c r="J75" s="21">
        <f>IF($A75="","",IFERROR(SUMIF(Installments!$A$5:$A$104,$A75,Installments!$F$5:$F$104),""))</f>
        <v/>
      </c>
      <c r="K75" s="21">
        <f>IF($A75="","",IF(OR($H75="Approved",$H75="Completed"),IF(AND(ISNUMBER($G75),ISNUMBER($J75)),MAX(0,$G75-$J75),""),""))</f>
        <v/>
      </c>
      <c r="L75" s="22">
        <f>IF($A75="","",IF($H75="Canceled","Not applicable",IFERROR(IF(AND($G75&gt;0,$I75&gt;0,ABS($G75-$I75)&lt;0.01),"OK","Review"),"Review")))</f>
        <v/>
      </c>
    </row>
    <row r="76" ht="21" customHeight="1">
      <c r="A76" s="17" t="n"/>
      <c r="B76" s="17" t="n"/>
      <c r="C76" s="17" t="n"/>
      <c r="D76" s="17" t="n"/>
      <c r="E76" s="34" t="n"/>
      <c r="F76" s="17" t="n"/>
      <c r="G76" s="19" t="n"/>
      <c r="H76" s="20" t="n"/>
      <c r="I76" s="23">
        <f>IF($A76="","",IFERROR(SUMIF(Installments!$A$5:$A$104,$A76,Installments!$D$5:$D$104),""))</f>
        <v/>
      </c>
      <c r="J76" s="23">
        <f>IF($A76="","",IFERROR(SUMIF(Installments!$A$5:$A$104,$A76,Installments!$F$5:$F$104),""))</f>
        <v/>
      </c>
      <c r="K76" s="23">
        <f>IF($A76="","",IF(OR($H76="Approved",$H76="Completed"),IF(AND(ISNUMBER($G76),ISNUMBER($J76)),MAX(0,$G76-$J76),""),""))</f>
        <v/>
      </c>
      <c r="L76" s="24">
        <f>IF($A76="","",IF($H76="Canceled","Not applicable",IFERROR(IF(AND($G76&gt;0,$I76&gt;0,ABS($G76-$I76)&lt;0.01),"OK","Review"),"Review")))</f>
        <v/>
      </c>
    </row>
    <row r="77" ht="21" customHeight="1">
      <c r="A77" s="17" t="n"/>
      <c r="B77" s="17" t="n"/>
      <c r="C77" s="17" t="n"/>
      <c r="D77" s="17" t="n"/>
      <c r="E77" s="34" t="n"/>
      <c r="F77" s="17" t="n"/>
      <c r="G77" s="19" t="n"/>
      <c r="H77" s="20" t="n"/>
      <c r="I77" s="21">
        <f>IF($A77="","",IFERROR(SUMIF(Installments!$A$5:$A$104,$A77,Installments!$D$5:$D$104),""))</f>
        <v/>
      </c>
      <c r="J77" s="21">
        <f>IF($A77="","",IFERROR(SUMIF(Installments!$A$5:$A$104,$A77,Installments!$F$5:$F$104),""))</f>
        <v/>
      </c>
      <c r="K77" s="21">
        <f>IF($A77="","",IF(OR($H77="Approved",$H77="Completed"),IF(AND(ISNUMBER($G77),ISNUMBER($J77)),MAX(0,$G77-$J77),""),""))</f>
        <v/>
      </c>
      <c r="L77" s="22">
        <f>IF($A77="","",IF($H77="Canceled","Not applicable",IFERROR(IF(AND($G77&gt;0,$I77&gt;0,ABS($G77-$I77)&lt;0.01),"OK","Review"),"Review")))</f>
        <v/>
      </c>
    </row>
    <row r="78" ht="21" customHeight="1">
      <c r="A78" s="17" t="n"/>
      <c r="B78" s="17" t="n"/>
      <c r="C78" s="17" t="n"/>
      <c r="D78" s="17" t="n"/>
      <c r="E78" s="34" t="n"/>
      <c r="F78" s="17" t="n"/>
      <c r="G78" s="19" t="n"/>
      <c r="H78" s="20" t="n"/>
      <c r="I78" s="23">
        <f>IF($A78="","",IFERROR(SUMIF(Installments!$A$5:$A$104,$A78,Installments!$D$5:$D$104),""))</f>
        <v/>
      </c>
      <c r="J78" s="23">
        <f>IF($A78="","",IFERROR(SUMIF(Installments!$A$5:$A$104,$A78,Installments!$F$5:$F$104),""))</f>
        <v/>
      </c>
      <c r="K78" s="23">
        <f>IF($A78="","",IF(OR($H78="Approved",$H78="Completed"),IF(AND(ISNUMBER($G78),ISNUMBER($J78)),MAX(0,$G78-$J78),""),""))</f>
        <v/>
      </c>
      <c r="L78" s="24">
        <f>IF($A78="","",IF($H78="Canceled","Not applicable",IFERROR(IF(AND($G78&gt;0,$I78&gt;0,ABS($G78-$I78)&lt;0.01),"OK","Review"),"Review")))</f>
        <v/>
      </c>
    </row>
    <row r="79" ht="21" customHeight="1">
      <c r="A79" s="17" t="n"/>
      <c r="B79" s="17" t="n"/>
      <c r="C79" s="17" t="n"/>
      <c r="D79" s="17" t="n"/>
      <c r="E79" s="34" t="n"/>
      <c r="F79" s="17" t="n"/>
      <c r="G79" s="19" t="n"/>
      <c r="H79" s="20" t="n"/>
      <c r="I79" s="21">
        <f>IF($A79="","",IFERROR(SUMIF(Installments!$A$5:$A$104,$A79,Installments!$D$5:$D$104),""))</f>
        <v/>
      </c>
      <c r="J79" s="21">
        <f>IF($A79="","",IFERROR(SUMIF(Installments!$A$5:$A$104,$A79,Installments!$F$5:$F$104),""))</f>
        <v/>
      </c>
      <c r="K79" s="21">
        <f>IF($A79="","",IF(OR($H79="Approved",$H79="Completed"),IF(AND(ISNUMBER($G79),ISNUMBER($J79)),MAX(0,$G79-$J79),""),""))</f>
        <v/>
      </c>
      <c r="L79" s="22">
        <f>IF($A79="","",IF($H79="Canceled","Not applicable",IFERROR(IF(AND($G79&gt;0,$I79&gt;0,ABS($G79-$I79)&lt;0.01),"OK","Review"),"Review")))</f>
        <v/>
      </c>
    </row>
    <row r="80" ht="21" customHeight="1">
      <c r="A80" s="17" t="n"/>
      <c r="B80" s="17" t="n"/>
      <c r="C80" s="17" t="n"/>
      <c r="D80" s="17" t="n"/>
      <c r="E80" s="34" t="n"/>
      <c r="F80" s="17" t="n"/>
      <c r="G80" s="19" t="n"/>
      <c r="H80" s="20" t="n"/>
      <c r="I80" s="23">
        <f>IF($A80="","",IFERROR(SUMIF(Installments!$A$5:$A$104,$A80,Installments!$D$5:$D$104),""))</f>
        <v/>
      </c>
      <c r="J80" s="23">
        <f>IF($A80="","",IFERROR(SUMIF(Installments!$A$5:$A$104,$A80,Installments!$F$5:$F$104),""))</f>
        <v/>
      </c>
      <c r="K80" s="23">
        <f>IF($A80="","",IF(OR($H80="Approved",$H80="Completed"),IF(AND(ISNUMBER($G80),ISNUMBER($J80)),MAX(0,$G80-$J80),""),""))</f>
        <v/>
      </c>
      <c r="L80" s="24">
        <f>IF($A80="","",IF($H80="Canceled","Not applicable",IFERROR(IF(AND($G80&gt;0,$I80&gt;0,ABS($G80-$I80)&lt;0.01),"OK","Review"),"Review")))</f>
        <v/>
      </c>
    </row>
    <row r="81" ht="21" customHeight="1">
      <c r="A81" s="17" t="n"/>
      <c r="B81" s="17" t="n"/>
      <c r="C81" s="17" t="n"/>
      <c r="D81" s="17" t="n"/>
      <c r="E81" s="34" t="n"/>
      <c r="F81" s="17" t="n"/>
      <c r="G81" s="19" t="n"/>
      <c r="H81" s="20" t="n"/>
      <c r="I81" s="21">
        <f>IF($A81="","",IFERROR(SUMIF(Installments!$A$5:$A$104,$A81,Installments!$D$5:$D$104),""))</f>
        <v/>
      </c>
      <c r="J81" s="21">
        <f>IF($A81="","",IFERROR(SUMIF(Installments!$A$5:$A$104,$A81,Installments!$F$5:$F$104),""))</f>
        <v/>
      </c>
      <c r="K81" s="21">
        <f>IF($A81="","",IF(OR($H81="Approved",$H81="Completed"),IF(AND(ISNUMBER($G81),ISNUMBER($J81)),MAX(0,$G81-$J81),""),""))</f>
        <v/>
      </c>
      <c r="L81" s="22">
        <f>IF($A81="","",IF($H81="Canceled","Not applicable",IFERROR(IF(AND($G81&gt;0,$I81&gt;0,ABS($G81-$I81)&lt;0.01),"OK","Review"),"Review")))</f>
        <v/>
      </c>
    </row>
    <row r="82" ht="21" customHeight="1">
      <c r="A82" s="17" t="n"/>
      <c r="B82" s="17" t="n"/>
      <c r="C82" s="17" t="n"/>
      <c r="D82" s="17" t="n"/>
      <c r="E82" s="34" t="n"/>
      <c r="F82" s="17" t="n"/>
      <c r="G82" s="19" t="n"/>
      <c r="H82" s="20" t="n"/>
      <c r="I82" s="23">
        <f>IF($A82="","",IFERROR(SUMIF(Installments!$A$5:$A$104,$A82,Installments!$D$5:$D$104),""))</f>
        <v/>
      </c>
      <c r="J82" s="23">
        <f>IF($A82="","",IFERROR(SUMIF(Installments!$A$5:$A$104,$A82,Installments!$F$5:$F$104),""))</f>
        <v/>
      </c>
      <c r="K82" s="23">
        <f>IF($A82="","",IF(OR($H82="Approved",$H82="Completed"),IF(AND(ISNUMBER($G82),ISNUMBER($J82)),MAX(0,$G82-$J82),""),""))</f>
        <v/>
      </c>
      <c r="L82" s="24">
        <f>IF($A82="","",IF($H82="Canceled","Not applicable",IFERROR(IF(AND($G82&gt;0,$I82&gt;0,ABS($G82-$I82)&lt;0.01),"OK","Review"),"Review")))</f>
        <v/>
      </c>
    </row>
    <row r="83" ht="21" customHeight="1">
      <c r="A83" s="17" t="n"/>
      <c r="B83" s="17" t="n"/>
      <c r="C83" s="17" t="n"/>
      <c r="D83" s="17" t="n"/>
      <c r="E83" s="34" t="n"/>
      <c r="F83" s="17" t="n"/>
      <c r="G83" s="19" t="n"/>
      <c r="H83" s="20" t="n"/>
      <c r="I83" s="21">
        <f>IF($A83="","",IFERROR(SUMIF(Installments!$A$5:$A$104,$A83,Installments!$D$5:$D$104),""))</f>
        <v/>
      </c>
      <c r="J83" s="21">
        <f>IF($A83="","",IFERROR(SUMIF(Installments!$A$5:$A$104,$A83,Installments!$F$5:$F$104),""))</f>
        <v/>
      </c>
      <c r="K83" s="21">
        <f>IF($A83="","",IF(OR($H83="Approved",$H83="Completed"),IF(AND(ISNUMBER($G83),ISNUMBER($J83)),MAX(0,$G83-$J83),""),""))</f>
        <v/>
      </c>
      <c r="L83" s="22">
        <f>IF($A83="","",IF($H83="Canceled","Not applicable",IFERROR(IF(AND($G83&gt;0,$I83&gt;0,ABS($G83-$I83)&lt;0.01),"OK","Review"),"Review")))</f>
        <v/>
      </c>
    </row>
    <row r="84" ht="21" customHeight="1">
      <c r="A84" s="17" t="n"/>
      <c r="B84" s="17" t="n"/>
      <c r="C84" s="17" t="n"/>
      <c r="D84" s="17" t="n"/>
      <c r="E84" s="34" t="n"/>
      <c r="F84" s="17" t="n"/>
      <c r="G84" s="19" t="n"/>
      <c r="H84" s="20" t="n"/>
      <c r="I84" s="23">
        <f>IF($A84="","",IFERROR(SUMIF(Installments!$A$5:$A$104,$A84,Installments!$D$5:$D$104),""))</f>
        <v/>
      </c>
      <c r="J84" s="23">
        <f>IF($A84="","",IFERROR(SUMIF(Installments!$A$5:$A$104,$A84,Installments!$F$5:$F$104),""))</f>
        <v/>
      </c>
      <c r="K84" s="23">
        <f>IF($A84="","",IF(OR($H84="Approved",$H84="Completed"),IF(AND(ISNUMBER($G84),ISNUMBER($J84)),MAX(0,$G84-$J84),""),""))</f>
        <v/>
      </c>
      <c r="L84" s="24">
        <f>IF($A84="","",IF($H84="Canceled","Not applicable",IFERROR(IF(AND($G84&gt;0,$I84&gt;0,ABS($G84-$I84)&lt;0.01),"OK","Review"),"Review")))</f>
        <v/>
      </c>
    </row>
    <row r="85" ht="21" customHeight="1">
      <c r="A85" s="17" t="n"/>
      <c r="B85" s="17" t="n"/>
      <c r="C85" s="17" t="n"/>
      <c r="D85" s="17" t="n"/>
      <c r="E85" s="34" t="n"/>
      <c r="F85" s="17" t="n"/>
      <c r="G85" s="19" t="n"/>
      <c r="H85" s="20" t="n"/>
      <c r="I85" s="21">
        <f>IF($A85="","",IFERROR(SUMIF(Installments!$A$5:$A$104,$A85,Installments!$D$5:$D$104),""))</f>
        <v/>
      </c>
      <c r="J85" s="21">
        <f>IF($A85="","",IFERROR(SUMIF(Installments!$A$5:$A$104,$A85,Installments!$F$5:$F$104),""))</f>
        <v/>
      </c>
      <c r="K85" s="21">
        <f>IF($A85="","",IF(OR($H85="Approved",$H85="Completed"),IF(AND(ISNUMBER($G85),ISNUMBER($J85)),MAX(0,$G85-$J85),""),""))</f>
        <v/>
      </c>
      <c r="L85" s="22">
        <f>IF($A85="","",IF($H85="Canceled","Not applicable",IFERROR(IF(AND($G85&gt;0,$I85&gt;0,ABS($G85-$I85)&lt;0.01),"OK","Review"),"Review")))</f>
        <v/>
      </c>
    </row>
    <row r="86" ht="21" customHeight="1">
      <c r="A86" s="17" t="n"/>
      <c r="B86" s="17" t="n"/>
      <c r="C86" s="17" t="n"/>
      <c r="D86" s="17" t="n"/>
      <c r="E86" s="34" t="n"/>
      <c r="F86" s="17" t="n"/>
      <c r="G86" s="19" t="n"/>
      <c r="H86" s="20" t="n"/>
      <c r="I86" s="23">
        <f>IF($A86="","",IFERROR(SUMIF(Installments!$A$5:$A$104,$A86,Installments!$D$5:$D$104),""))</f>
        <v/>
      </c>
      <c r="J86" s="23">
        <f>IF($A86="","",IFERROR(SUMIF(Installments!$A$5:$A$104,$A86,Installments!$F$5:$F$104),""))</f>
        <v/>
      </c>
      <c r="K86" s="23">
        <f>IF($A86="","",IF(OR($H86="Approved",$H86="Completed"),IF(AND(ISNUMBER($G86),ISNUMBER($J86)),MAX(0,$G86-$J86),""),""))</f>
        <v/>
      </c>
      <c r="L86" s="24">
        <f>IF($A86="","",IF($H86="Canceled","Not applicable",IFERROR(IF(AND($G86&gt;0,$I86&gt;0,ABS($G86-$I86)&lt;0.01),"OK","Review"),"Review")))</f>
        <v/>
      </c>
    </row>
    <row r="87" ht="21" customHeight="1">
      <c r="A87" s="17" t="n"/>
      <c r="B87" s="17" t="n"/>
      <c r="C87" s="17" t="n"/>
      <c r="D87" s="17" t="n"/>
      <c r="E87" s="34" t="n"/>
      <c r="F87" s="17" t="n"/>
      <c r="G87" s="19" t="n"/>
      <c r="H87" s="20" t="n"/>
      <c r="I87" s="21">
        <f>IF($A87="","",IFERROR(SUMIF(Installments!$A$5:$A$104,$A87,Installments!$D$5:$D$104),""))</f>
        <v/>
      </c>
      <c r="J87" s="21">
        <f>IF($A87="","",IFERROR(SUMIF(Installments!$A$5:$A$104,$A87,Installments!$F$5:$F$104),""))</f>
        <v/>
      </c>
      <c r="K87" s="21">
        <f>IF($A87="","",IF(OR($H87="Approved",$H87="Completed"),IF(AND(ISNUMBER($G87),ISNUMBER($J87)),MAX(0,$G87-$J87),""),""))</f>
        <v/>
      </c>
      <c r="L87" s="22">
        <f>IF($A87="","",IF($H87="Canceled","Not applicable",IFERROR(IF(AND($G87&gt;0,$I87&gt;0,ABS($G87-$I87)&lt;0.01),"OK","Review"),"Review")))</f>
        <v/>
      </c>
    </row>
    <row r="88" ht="21" customHeight="1">
      <c r="A88" s="17" t="n"/>
      <c r="B88" s="17" t="n"/>
      <c r="C88" s="17" t="n"/>
      <c r="D88" s="17" t="n"/>
      <c r="E88" s="34" t="n"/>
      <c r="F88" s="17" t="n"/>
      <c r="G88" s="19" t="n"/>
      <c r="H88" s="20" t="n"/>
      <c r="I88" s="23">
        <f>IF($A88="","",IFERROR(SUMIF(Installments!$A$5:$A$104,$A88,Installments!$D$5:$D$104),""))</f>
        <v/>
      </c>
      <c r="J88" s="23">
        <f>IF($A88="","",IFERROR(SUMIF(Installments!$A$5:$A$104,$A88,Installments!$F$5:$F$104),""))</f>
        <v/>
      </c>
      <c r="K88" s="23">
        <f>IF($A88="","",IF(OR($H88="Approved",$H88="Completed"),IF(AND(ISNUMBER($G88),ISNUMBER($J88)),MAX(0,$G88-$J88),""),""))</f>
        <v/>
      </c>
      <c r="L88" s="24">
        <f>IF($A88="","",IF($H88="Canceled","Not applicable",IFERROR(IF(AND($G88&gt;0,$I88&gt;0,ABS($G88-$I88)&lt;0.01),"OK","Review"),"Review")))</f>
        <v/>
      </c>
    </row>
    <row r="89" ht="21" customHeight="1">
      <c r="A89" s="17" t="n"/>
      <c r="B89" s="17" t="n"/>
      <c r="C89" s="17" t="n"/>
      <c r="D89" s="17" t="n"/>
      <c r="E89" s="34" t="n"/>
      <c r="F89" s="17" t="n"/>
      <c r="G89" s="19" t="n"/>
      <c r="H89" s="20" t="n"/>
      <c r="I89" s="21">
        <f>IF($A89="","",IFERROR(SUMIF(Installments!$A$5:$A$104,$A89,Installments!$D$5:$D$104),""))</f>
        <v/>
      </c>
      <c r="J89" s="21">
        <f>IF($A89="","",IFERROR(SUMIF(Installments!$A$5:$A$104,$A89,Installments!$F$5:$F$104),""))</f>
        <v/>
      </c>
      <c r="K89" s="21">
        <f>IF($A89="","",IF(OR($H89="Approved",$H89="Completed"),IF(AND(ISNUMBER($G89),ISNUMBER($J89)),MAX(0,$G89-$J89),""),""))</f>
        <v/>
      </c>
      <c r="L89" s="22">
        <f>IF($A89="","",IF($H89="Canceled","Not applicable",IFERROR(IF(AND($G89&gt;0,$I89&gt;0,ABS($G89-$I89)&lt;0.01),"OK","Review"),"Review")))</f>
        <v/>
      </c>
    </row>
    <row r="90" ht="21" customHeight="1">
      <c r="A90" s="17" t="n"/>
      <c r="B90" s="17" t="n"/>
      <c r="C90" s="17" t="n"/>
      <c r="D90" s="17" t="n"/>
      <c r="E90" s="34" t="n"/>
      <c r="F90" s="17" t="n"/>
      <c r="G90" s="19" t="n"/>
      <c r="H90" s="20" t="n"/>
      <c r="I90" s="23">
        <f>IF($A90="","",IFERROR(SUMIF(Installments!$A$5:$A$104,$A90,Installments!$D$5:$D$104),""))</f>
        <v/>
      </c>
      <c r="J90" s="23">
        <f>IF($A90="","",IFERROR(SUMIF(Installments!$A$5:$A$104,$A90,Installments!$F$5:$F$104),""))</f>
        <v/>
      </c>
      <c r="K90" s="23">
        <f>IF($A90="","",IF(OR($H90="Approved",$H90="Completed"),IF(AND(ISNUMBER($G90),ISNUMBER($J90)),MAX(0,$G90-$J90),""),""))</f>
        <v/>
      </c>
      <c r="L90" s="24">
        <f>IF($A90="","",IF($H90="Canceled","Not applicable",IFERROR(IF(AND($G90&gt;0,$I90&gt;0,ABS($G90-$I90)&lt;0.01),"OK","Review"),"Review")))</f>
        <v/>
      </c>
    </row>
    <row r="91" ht="21" customHeight="1">
      <c r="A91" s="17" t="n"/>
      <c r="B91" s="17" t="n"/>
      <c r="C91" s="17" t="n"/>
      <c r="D91" s="17" t="n"/>
      <c r="E91" s="34" t="n"/>
      <c r="F91" s="17" t="n"/>
      <c r="G91" s="19" t="n"/>
      <c r="H91" s="20" t="n"/>
      <c r="I91" s="21">
        <f>IF($A91="","",IFERROR(SUMIF(Installments!$A$5:$A$104,$A91,Installments!$D$5:$D$104),""))</f>
        <v/>
      </c>
      <c r="J91" s="21">
        <f>IF($A91="","",IFERROR(SUMIF(Installments!$A$5:$A$104,$A91,Installments!$F$5:$F$104),""))</f>
        <v/>
      </c>
      <c r="K91" s="21">
        <f>IF($A91="","",IF(OR($H91="Approved",$H91="Completed"),IF(AND(ISNUMBER($G91),ISNUMBER($J91)),MAX(0,$G91-$J91),""),""))</f>
        <v/>
      </c>
      <c r="L91" s="22">
        <f>IF($A91="","",IF($H91="Canceled","Not applicable",IFERROR(IF(AND($G91&gt;0,$I91&gt;0,ABS($G91-$I91)&lt;0.01),"OK","Review"),"Review")))</f>
        <v/>
      </c>
    </row>
    <row r="92" ht="21" customHeight="1">
      <c r="A92" s="17" t="n"/>
      <c r="B92" s="17" t="n"/>
      <c r="C92" s="17" t="n"/>
      <c r="D92" s="17" t="n"/>
      <c r="E92" s="34" t="n"/>
      <c r="F92" s="17" t="n"/>
      <c r="G92" s="19" t="n"/>
      <c r="H92" s="20" t="n"/>
      <c r="I92" s="23">
        <f>IF($A92="","",IFERROR(SUMIF(Installments!$A$5:$A$104,$A92,Installments!$D$5:$D$104),""))</f>
        <v/>
      </c>
      <c r="J92" s="23">
        <f>IF($A92="","",IFERROR(SUMIF(Installments!$A$5:$A$104,$A92,Installments!$F$5:$F$104),""))</f>
        <v/>
      </c>
      <c r="K92" s="23">
        <f>IF($A92="","",IF(OR($H92="Approved",$H92="Completed"),IF(AND(ISNUMBER($G92),ISNUMBER($J92)),MAX(0,$G92-$J92),""),""))</f>
        <v/>
      </c>
      <c r="L92" s="24">
        <f>IF($A92="","",IF($H92="Canceled","Not applicable",IFERROR(IF(AND($G92&gt;0,$I92&gt;0,ABS($G92-$I92)&lt;0.01),"OK","Review"),"Review")))</f>
        <v/>
      </c>
    </row>
    <row r="93" ht="21" customHeight="1">
      <c r="A93" s="17" t="n"/>
      <c r="B93" s="17" t="n"/>
      <c r="C93" s="17" t="n"/>
      <c r="D93" s="17" t="n"/>
      <c r="E93" s="34" t="n"/>
      <c r="F93" s="17" t="n"/>
      <c r="G93" s="19" t="n"/>
      <c r="H93" s="20" t="n"/>
      <c r="I93" s="21">
        <f>IF($A93="","",IFERROR(SUMIF(Installments!$A$5:$A$104,$A93,Installments!$D$5:$D$104),""))</f>
        <v/>
      </c>
      <c r="J93" s="21">
        <f>IF($A93="","",IFERROR(SUMIF(Installments!$A$5:$A$104,$A93,Installments!$F$5:$F$104),""))</f>
        <v/>
      </c>
      <c r="K93" s="21">
        <f>IF($A93="","",IF(OR($H93="Approved",$H93="Completed"),IF(AND(ISNUMBER($G93),ISNUMBER($J93)),MAX(0,$G93-$J93),""),""))</f>
        <v/>
      </c>
      <c r="L93" s="22">
        <f>IF($A93="","",IF($H93="Canceled","Not applicable",IFERROR(IF(AND($G93&gt;0,$I93&gt;0,ABS($G93-$I93)&lt;0.01),"OK","Review"),"Review")))</f>
        <v/>
      </c>
    </row>
    <row r="94" ht="21" customHeight="1">
      <c r="A94" s="17" t="n"/>
      <c r="B94" s="17" t="n"/>
      <c r="C94" s="17" t="n"/>
      <c r="D94" s="17" t="n"/>
      <c r="E94" s="34" t="n"/>
      <c r="F94" s="17" t="n"/>
      <c r="G94" s="19" t="n"/>
      <c r="H94" s="20" t="n"/>
      <c r="I94" s="23">
        <f>IF($A94="","",IFERROR(SUMIF(Installments!$A$5:$A$104,$A94,Installments!$D$5:$D$104),""))</f>
        <v/>
      </c>
      <c r="J94" s="23">
        <f>IF($A94="","",IFERROR(SUMIF(Installments!$A$5:$A$104,$A94,Installments!$F$5:$F$104),""))</f>
        <v/>
      </c>
      <c r="K94" s="23">
        <f>IF($A94="","",IF(OR($H94="Approved",$H94="Completed"),IF(AND(ISNUMBER($G94),ISNUMBER($J94)),MAX(0,$G94-$J94),""),""))</f>
        <v/>
      </c>
      <c r="L94" s="24">
        <f>IF($A94="","",IF($H94="Canceled","Not applicable",IFERROR(IF(AND($G94&gt;0,$I94&gt;0,ABS($G94-$I94)&lt;0.01),"OK","Review"),"Review")))</f>
        <v/>
      </c>
    </row>
    <row r="95" ht="21" customHeight="1">
      <c r="A95" s="17" t="n"/>
      <c r="B95" s="17" t="n"/>
      <c r="C95" s="17" t="n"/>
      <c r="D95" s="17" t="n"/>
      <c r="E95" s="34" t="n"/>
      <c r="F95" s="17" t="n"/>
      <c r="G95" s="19" t="n"/>
      <c r="H95" s="20" t="n"/>
      <c r="I95" s="21">
        <f>IF($A95="","",IFERROR(SUMIF(Installments!$A$5:$A$104,$A95,Installments!$D$5:$D$104),""))</f>
        <v/>
      </c>
      <c r="J95" s="21">
        <f>IF($A95="","",IFERROR(SUMIF(Installments!$A$5:$A$104,$A95,Installments!$F$5:$F$104),""))</f>
        <v/>
      </c>
      <c r="K95" s="21">
        <f>IF($A95="","",IF(OR($H95="Approved",$H95="Completed"),IF(AND(ISNUMBER($G95),ISNUMBER($J95)),MAX(0,$G95-$J95),""),""))</f>
        <v/>
      </c>
      <c r="L95" s="22">
        <f>IF($A95="","",IF($H95="Canceled","Not applicable",IFERROR(IF(AND($G95&gt;0,$I95&gt;0,ABS($G95-$I95)&lt;0.01),"OK","Review"),"Review")))</f>
        <v/>
      </c>
    </row>
    <row r="96" ht="21" customHeight="1">
      <c r="A96" s="17" t="n"/>
      <c r="B96" s="17" t="n"/>
      <c r="C96" s="17" t="n"/>
      <c r="D96" s="17" t="n"/>
      <c r="E96" s="34" t="n"/>
      <c r="F96" s="17" t="n"/>
      <c r="G96" s="19" t="n"/>
      <c r="H96" s="20" t="n"/>
      <c r="I96" s="23">
        <f>IF($A96="","",IFERROR(SUMIF(Installments!$A$5:$A$104,$A96,Installments!$D$5:$D$104),""))</f>
        <v/>
      </c>
      <c r="J96" s="23">
        <f>IF($A96="","",IFERROR(SUMIF(Installments!$A$5:$A$104,$A96,Installments!$F$5:$F$104),""))</f>
        <v/>
      </c>
      <c r="K96" s="23">
        <f>IF($A96="","",IF(OR($H96="Approved",$H96="Completed"),IF(AND(ISNUMBER($G96),ISNUMBER($J96)),MAX(0,$G96-$J96),""),""))</f>
        <v/>
      </c>
      <c r="L96" s="24">
        <f>IF($A96="","",IF($H96="Canceled","Not applicable",IFERROR(IF(AND($G96&gt;0,$I96&gt;0,ABS($G96-$I96)&lt;0.01),"OK","Review"),"Review")))</f>
        <v/>
      </c>
    </row>
    <row r="97" ht="21" customHeight="1">
      <c r="A97" s="17" t="n"/>
      <c r="B97" s="17" t="n"/>
      <c r="C97" s="17" t="n"/>
      <c r="D97" s="17" t="n"/>
      <c r="E97" s="34" t="n"/>
      <c r="F97" s="17" t="n"/>
      <c r="G97" s="19" t="n"/>
      <c r="H97" s="20" t="n"/>
      <c r="I97" s="21">
        <f>IF($A97="","",IFERROR(SUMIF(Installments!$A$5:$A$104,$A97,Installments!$D$5:$D$104),""))</f>
        <v/>
      </c>
      <c r="J97" s="21">
        <f>IF($A97="","",IFERROR(SUMIF(Installments!$A$5:$A$104,$A97,Installments!$F$5:$F$104),""))</f>
        <v/>
      </c>
      <c r="K97" s="21">
        <f>IF($A97="","",IF(OR($H97="Approved",$H97="Completed"),IF(AND(ISNUMBER($G97),ISNUMBER($J97)),MAX(0,$G97-$J97),""),""))</f>
        <v/>
      </c>
      <c r="L97" s="22">
        <f>IF($A97="","",IF($H97="Canceled","Not applicable",IFERROR(IF(AND($G97&gt;0,$I97&gt;0,ABS($G97-$I97)&lt;0.01),"OK","Review"),"Review")))</f>
        <v/>
      </c>
    </row>
    <row r="98" ht="21" customHeight="1">
      <c r="A98" s="17" t="n"/>
      <c r="B98" s="17" t="n"/>
      <c r="C98" s="17" t="n"/>
      <c r="D98" s="17" t="n"/>
      <c r="E98" s="34" t="n"/>
      <c r="F98" s="17" t="n"/>
      <c r="G98" s="19" t="n"/>
      <c r="H98" s="20" t="n"/>
      <c r="I98" s="23">
        <f>IF($A98="","",IFERROR(SUMIF(Installments!$A$5:$A$104,$A98,Installments!$D$5:$D$104),""))</f>
        <v/>
      </c>
      <c r="J98" s="23">
        <f>IF($A98="","",IFERROR(SUMIF(Installments!$A$5:$A$104,$A98,Installments!$F$5:$F$104),""))</f>
        <v/>
      </c>
      <c r="K98" s="23">
        <f>IF($A98="","",IF(OR($H98="Approved",$H98="Completed"),IF(AND(ISNUMBER($G98),ISNUMBER($J98)),MAX(0,$G98-$J98),""),""))</f>
        <v/>
      </c>
      <c r="L98" s="24">
        <f>IF($A98="","",IF($H98="Canceled","Not applicable",IFERROR(IF(AND($G98&gt;0,$I98&gt;0,ABS($G98-$I98)&lt;0.01),"OK","Review"),"Review")))</f>
        <v/>
      </c>
    </row>
    <row r="99" ht="21" customHeight="1">
      <c r="A99" s="17" t="n"/>
      <c r="B99" s="17" t="n"/>
      <c r="C99" s="17" t="n"/>
      <c r="D99" s="17" t="n"/>
      <c r="E99" s="34" t="n"/>
      <c r="F99" s="17" t="n"/>
      <c r="G99" s="19" t="n"/>
      <c r="H99" s="20" t="n"/>
      <c r="I99" s="21">
        <f>IF($A99="","",IFERROR(SUMIF(Installments!$A$5:$A$104,$A99,Installments!$D$5:$D$104),""))</f>
        <v/>
      </c>
      <c r="J99" s="21">
        <f>IF($A99="","",IFERROR(SUMIF(Installments!$A$5:$A$104,$A99,Installments!$F$5:$F$104),""))</f>
        <v/>
      </c>
      <c r="K99" s="21">
        <f>IF($A99="","",IF(OR($H99="Approved",$H99="Completed"),IF(AND(ISNUMBER($G99),ISNUMBER($J99)),MAX(0,$G99-$J99),""),""))</f>
        <v/>
      </c>
      <c r="L99" s="22">
        <f>IF($A99="","",IF($H99="Canceled","Not applicable",IFERROR(IF(AND($G99&gt;0,$I99&gt;0,ABS($G99-$I99)&lt;0.01),"OK","Review"),"Review")))</f>
        <v/>
      </c>
    </row>
    <row r="100" ht="21" customHeight="1">
      <c r="A100" s="17" t="n"/>
      <c r="B100" s="17" t="n"/>
      <c r="C100" s="17" t="n"/>
      <c r="D100" s="17" t="n"/>
      <c r="E100" s="34" t="n"/>
      <c r="F100" s="17" t="n"/>
      <c r="G100" s="19" t="n"/>
      <c r="H100" s="20" t="n"/>
      <c r="I100" s="23">
        <f>IF($A100="","",IFERROR(SUMIF(Installments!$A$5:$A$104,$A100,Installments!$D$5:$D$104),""))</f>
        <v/>
      </c>
      <c r="J100" s="23">
        <f>IF($A100="","",IFERROR(SUMIF(Installments!$A$5:$A$104,$A100,Installments!$F$5:$F$104),""))</f>
        <v/>
      </c>
      <c r="K100" s="23">
        <f>IF($A100="","",IF(OR($H100="Approved",$H100="Completed"),IF(AND(ISNUMBER($G100),ISNUMBER($J100)),MAX(0,$G100-$J100),""),""))</f>
        <v/>
      </c>
      <c r="L100" s="24">
        <f>IF($A100="","",IF($H100="Canceled","Not applicable",IFERROR(IF(AND($G100&gt;0,$I100&gt;0,ABS($G100-$I100)&lt;0.01),"OK","Review"),"Review")))</f>
        <v/>
      </c>
    </row>
    <row r="101" ht="21" customHeight="1">
      <c r="A101" s="17" t="n"/>
      <c r="B101" s="17" t="n"/>
      <c r="C101" s="17" t="n"/>
      <c r="D101" s="17" t="n"/>
      <c r="E101" s="34" t="n"/>
      <c r="F101" s="17" t="n"/>
      <c r="G101" s="19" t="n"/>
      <c r="H101" s="20" t="n"/>
      <c r="I101" s="21">
        <f>IF($A101="","",IFERROR(SUMIF(Installments!$A$5:$A$104,$A101,Installments!$D$5:$D$104),""))</f>
        <v/>
      </c>
      <c r="J101" s="21">
        <f>IF($A101="","",IFERROR(SUMIF(Installments!$A$5:$A$104,$A101,Installments!$F$5:$F$104),""))</f>
        <v/>
      </c>
      <c r="K101" s="21">
        <f>IF($A101="","",IF(OR($H101="Approved",$H101="Completed"),IF(AND(ISNUMBER($G101),ISNUMBER($J101)),MAX(0,$G101-$J101),""),""))</f>
        <v/>
      </c>
      <c r="L101" s="22">
        <f>IF($A101="","",IF($H101="Canceled","Not applicable",IFERROR(IF(AND($G101&gt;0,$I101&gt;0,ABS($G101-$I101)&lt;0.01),"OK","Review"),"Review")))</f>
        <v/>
      </c>
    </row>
    <row r="102" ht="21" customHeight="1">
      <c r="A102" s="17" t="n"/>
      <c r="B102" s="17" t="n"/>
      <c r="C102" s="17" t="n"/>
      <c r="D102" s="17" t="n"/>
      <c r="E102" s="34" t="n"/>
      <c r="F102" s="17" t="n"/>
      <c r="G102" s="19" t="n"/>
      <c r="H102" s="20" t="n"/>
      <c r="I102" s="23">
        <f>IF($A102="","",IFERROR(SUMIF(Installments!$A$5:$A$104,$A102,Installments!$D$5:$D$104),""))</f>
        <v/>
      </c>
      <c r="J102" s="23">
        <f>IF($A102="","",IFERROR(SUMIF(Installments!$A$5:$A$104,$A102,Installments!$F$5:$F$104),""))</f>
        <v/>
      </c>
      <c r="K102" s="23">
        <f>IF($A102="","",IF(OR($H102="Approved",$H102="Completed"),IF(AND(ISNUMBER($G102),ISNUMBER($J102)),MAX(0,$G102-$J102),""),""))</f>
        <v/>
      </c>
      <c r="L102" s="24">
        <f>IF($A102="","",IF($H102="Canceled","Not applicable",IFERROR(IF(AND($G102&gt;0,$I102&gt;0,ABS($G102-$I102)&lt;0.01),"OK","Review"),"Review")))</f>
        <v/>
      </c>
    </row>
    <row r="103" ht="21" customHeight="1">
      <c r="A103" s="17" t="n"/>
      <c r="B103" s="17" t="n"/>
      <c r="C103" s="17" t="n"/>
      <c r="D103" s="17" t="n"/>
      <c r="E103" s="34" t="n"/>
      <c r="F103" s="17" t="n"/>
      <c r="G103" s="19" t="n"/>
      <c r="H103" s="20" t="n"/>
      <c r="I103" s="21">
        <f>IF($A103="","",IFERROR(SUMIF(Installments!$A$5:$A$104,$A103,Installments!$D$5:$D$104),""))</f>
        <v/>
      </c>
      <c r="J103" s="21">
        <f>IF($A103="","",IFERROR(SUMIF(Installments!$A$5:$A$104,$A103,Installments!$F$5:$F$104),""))</f>
        <v/>
      </c>
      <c r="K103" s="21">
        <f>IF($A103="","",IF(OR($H103="Approved",$H103="Completed"),IF(AND(ISNUMBER($G103),ISNUMBER($J103)),MAX(0,$G103-$J103),""),""))</f>
        <v/>
      </c>
      <c r="L103" s="22">
        <f>IF($A103="","",IF($H103="Canceled","Not applicable",IFERROR(IF(AND($G103&gt;0,$I103&gt;0,ABS($G103-$I103)&lt;0.01),"OK","Review"),"Review")))</f>
        <v/>
      </c>
    </row>
    <row r="104" ht="21" customHeight="1">
      <c r="A104" s="17" t="n"/>
      <c r="B104" s="17" t="n"/>
      <c r="C104" s="17" t="n"/>
      <c r="D104" s="17" t="n"/>
      <c r="E104" s="34" t="n"/>
      <c r="F104" s="17" t="n"/>
      <c r="G104" s="19" t="n"/>
      <c r="H104" s="20" t="n"/>
      <c r="I104" s="23">
        <f>IF($A104="","",IFERROR(SUMIF(Installments!$A$5:$A$104,$A104,Installments!$D$5:$D$104),""))</f>
        <v/>
      </c>
      <c r="J104" s="23">
        <f>IF($A104="","",IFERROR(SUMIF(Installments!$A$5:$A$104,$A104,Installments!$F$5:$F$104),""))</f>
        <v/>
      </c>
      <c r="K104" s="23">
        <f>IF($A104="","",IF(OR($H104="Approved",$H104="Completed"),IF(AND(ISNUMBER($G104),ISNUMBER($J104)),MAX(0,$G104-$J104),""),""))</f>
        <v/>
      </c>
      <c r="L104" s="24">
        <f>IF($A104="","",IF($H104="Canceled","Not applicable",IFERROR(IF(AND($G104&gt;0,$I104&gt;0,ABS($G104-$I104)&lt;0.01),"OK","Review"),"Review")))</f>
        <v/>
      </c>
    </row>
  </sheetData>
  <autoFilter ref="A4:L104"/>
  <mergeCells count="1">
    <mergeCell ref="A1:L1"/>
  </mergeCells>
  <conditionalFormatting sqref="A5:A104">
    <cfRule type="expression" priority="1" dxfId="0">
      <formula>AND($A5&lt;&gt;"",COUNTIF($A$5:$A$104,$A5)&gt;1)</formula>
    </cfRule>
  </conditionalFormatting>
  <conditionalFormatting sqref="E5:F104">
    <cfRule type="expression" priority="2" dxfId="0">
      <formula>AND($A5&lt;&gt;"",$H5="Approved",OR($E5="",$F5=""))</formula>
    </cfRule>
  </conditionalFormatting>
  <conditionalFormatting sqref="H5:H104">
    <cfRule type="expression" priority="3" dxfId="0" stopIfTrue="1">
      <formula>AND($H5="Completed",IFERROR($K5&gt;0,FALSE()))</formula>
    </cfRule>
    <cfRule type="expression" priority="4" dxfId="1">
      <formula>AND($H5="Completed",IFERROR($K5=0,FALSE()))</formula>
    </cfRule>
  </conditionalFormatting>
  <conditionalFormatting sqref="K5:K104">
    <cfRule type="expression" priority="5" dxfId="0">
      <formula>AND(ISNUMBER($K5),$K5&gt;0)</formula>
    </cfRule>
  </conditionalFormatting>
  <conditionalFormatting sqref="L5:L104">
    <cfRule type="expression" priority="6" dxfId="0">
      <formula>$L5="Review"</formula>
    </cfRule>
    <cfRule type="expression" priority="7" dxfId="1">
      <formula>$L5="OK"</formula>
    </cfRule>
  </conditionalFormatting>
  <dataValidations count="4">
    <dataValidation sqref="H5:H104" showDropDown="0" showInputMessage="1" showErrorMessage="1" allowBlank="0" errorTitle="Choose a listed status" error="Select a payment plan status from the list." promptTitle="Plan status" prompt="Choose the current manager-tracked status." type="list">
      <formula1>=INDIRECT("'Assumptions'!$E$5:$E$8")</formula1>
    </dataValidation>
    <dataValidation sqref="F5:F104" showDropDown="0" showInputMessage="0" showErrorMessage="1" allowBlank="0" errorTitle="Choose a listed manager" error="Select a fictional manager from the editable Assumptions list." type="list">
      <formula1>=INDIRECT("'Assumptions'!$G$5:$G$7")</formula1>
    </dataValidation>
    <dataValidation sqref="E5:E104" showDropDown="0" showInputMessage="0" showErrorMessage="1" allowBlank="0" errorTitle="Check approval date" error="Enter a date within the editable tracked date range." type="custom">
      <formula1>=OR(E5="",AND(ISNUMBER(E5),E5&gt;=INDIRECT("'Assumptions'!$B$8"),E5&lt;=INDIRECT("'Assumptions'!$B$9")))</formula1>
    </dataValidation>
    <dataValidation sqref="G5:G104" showDropDown="0" showInputMessage="0" showErrorMessage="1" allowBlank="0" errorTitle="Check plan amount" error="Enter a positive amount within the editable maximum plan amount." type="custom">
      <formula1>=OR(G5="",AND(ISNUMBER(G5),G5&gt;0,G5&lt;=INDIRECT("'Assumptions'!$B$6")))</formula1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9" customWidth="1" min="4" max="4"/>
    <col width="15" customWidth="1" min="5" max="5"/>
    <col width="19" customWidth="1" min="6" max="6"/>
    <col width="17" customWidth="1" min="7" max="7"/>
    <col width="17" customWidth="1" min="8" max="8"/>
    <col width="38" customWidth="1" min="9" max="9"/>
  </cols>
  <sheetData>
    <row r="1" ht="27" customHeight="1">
      <c r="A1" s="1" t="inlineStr">
        <is>
          <t>Installment Schedule and Receipts</t>
        </is>
      </c>
      <c r="B1" s="32" t="n"/>
      <c r="C1" s="32" t="n"/>
      <c r="D1" s="32" t="n"/>
      <c r="E1" s="32" t="n"/>
      <c r="F1" s="32" t="n"/>
      <c r="G1" s="32" t="n"/>
      <c r="H1" s="32" t="n"/>
      <c r="I1" s="33" t="n"/>
    </row>
    <row r="2" ht="20" customHeight="1">
      <c r="A2" s="3" t="inlineStr">
        <is>
          <t>Enter installment dates, scheduled amounts, and receipt details in yellow cells. Status prompts require human review.</t>
        </is>
      </c>
    </row>
    <row r="3"/>
    <row r="4" ht="30" customHeight="1">
      <c r="A4" s="16" t="inlineStr">
        <is>
          <t>Plan ID</t>
        </is>
      </c>
      <c r="B4" s="16" t="inlineStr">
        <is>
          <t>Installment No.</t>
        </is>
      </c>
      <c r="C4" s="16" t="inlineStr">
        <is>
          <t>Due Date</t>
        </is>
      </c>
      <c r="D4" s="16" t="inlineStr">
        <is>
          <t>Scheduled Amount</t>
        </is>
      </c>
      <c r="E4" s="16" t="inlineStr">
        <is>
          <t>Receipt Date</t>
        </is>
      </c>
      <c r="F4" s="16" t="inlineStr">
        <is>
          <t>Amount Received</t>
        </is>
      </c>
      <c r="G4" s="16" t="inlineStr">
        <is>
          <t>Open Amount</t>
        </is>
      </c>
      <c r="H4" s="16" t="inlineStr">
        <is>
          <t>Payment Status</t>
        </is>
      </c>
      <c r="I4" s="16" t="inlineStr">
        <is>
          <t>Receipt Note</t>
        </is>
      </c>
    </row>
    <row r="5" ht="21" customHeight="1">
      <c r="A5" s="17" t="inlineStr">
        <is>
          <t>DEMO-PP-001</t>
        </is>
      </c>
      <c r="B5" s="25" t="n">
        <v>1</v>
      </c>
      <c r="C5" s="34" t="n">
        <v>46246</v>
      </c>
      <c r="D5" s="19" t="n">
        <v>600</v>
      </c>
      <c r="E5" s="34" t="n">
        <v>46247</v>
      </c>
      <c r="F5" s="19" t="n">
        <v>600</v>
      </c>
      <c r="G5" s="21">
        <f>IF($A5="","",IF(ISNUMBER($D5),MAX(0,$D5-IF(ISNUMBER($F5),$F5,0)),""))</f>
        <v/>
      </c>
      <c r="H5" s="22">
        <f>IF($A5="","",IF(OR(NOT(ISNUMBER($C5)),NOT(ISNUMBER($D5))),"Check",IF(OR(AND(IFERROR($F5&gt;0,FALSE()),$E5=""),AND($E5&lt;&gt;"",NOT(IFERROR($F5&gt;0,FALSE()))),IFERROR($F5&gt;$D5,FALSE())),"Check",IF(IFERROR($G5&lt;=0,FALSE()),"Received",IF($C5&lt;TODAY(),"Past due",IF(IFERROR($F5&gt;0,FALSE()),"Partial","Scheduled"))))))</f>
        <v/>
      </c>
      <c r="I5" s="26" t="inlineStr">
        <is>
          <t>Fictional receipt DEMO-R001</t>
        </is>
      </c>
    </row>
    <row r="6" ht="21" customHeight="1">
      <c r="A6" s="17" t="inlineStr">
        <is>
          <t>DEMO-PP-001</t>
        </is>
      </c>
      <c r="B6" s="25" t="n">
        <v>2</v>
      </c>
      <c r="C6" s="34" t="n">
        <v>46291</v>
      </c>
      <c r="D6" s="19" t="n">
        <v>600</v>
      </c>
      <c r="E6" s="34" t="n"/>
      <c r="F6" s="19" t="n"/>
      <c r="G6" s="23">
        <f>IF($A6="","",IF(ISNUMBER($D6),MAX(0,$D6-IF(ISNUMBER($F6),$F6,0)),""))</f>
        <v/>
      </c>
      <c r="H6" s="24">
        <f>IF($A6="","",IF(OR(NOT(ISNUMBER($C6)),NOT(ISNUMBER($D6))),"Check",IF(OR(AND(IFERROR($F6&gt;0,FALSE()),$E6=""),AND($E6&lt;&gt;"",NOT(IFERROR($F6&gt;0,FALSE()))),IFERROR($F6&gt;$D6,FALSE())),"Check",IF(IFERROR($G6&lt;=0,FALSE()),"Received",IF($C6&lt;TODAY(),"Past due",IF(IFERROR($F6&gt;0,FALSE()),"Partial","Scheduled"))))))</f>
        <v/>
      </c>
      <c r="I6" s="26" t="n"/>
    </row>
    <row r="7" ht="21" customHeight="1">
      <c r="A7" s="17" t="inlineStr">
        <is>
          <t>DEMO-PP-002</t>
        </is>
      </c>
      <c r="B7" s="25" t="n">
        <v>1</v>
      </c>
      <c r="C7" s="34" t="n">
        <v>46296</v>
      </c>
      <c r="D7" s="19" t="n">
        <v>450</v>
      </c>
      <c r="E7" s="34" t="n">
        <v>46275</v>
      </c>
      <c r="F7" s="19" t="n">
        <v>200</v>
      </c>
      <c r="G7" s="21">
        <f>IF($A7="","",IF(ISNUMBER($D7),MAX(0,$D7-IF(ISNUMBER($F7),$F7,0)),""))</f>
        <v/>
      </c>
      <c r="H7" s="22">
        <f>IF($A7="","",IF(OR(NOT(ISNUMBER($C7)),NOT(ISNUMBER($D7))),"Check",IF(OR(AND(IFERROR($F7&gt;0,FALSE()),$E7=""),AND($E7&lt;&gt;"",NOT(IFERROR($F7&gt;0,FALSE()))),IFERROR($F7&gt;$D7,FALSE())),"Check",IF(IFERROR($G7&lt;=0,FALSE()),"Received",IF($C7&lt;TODAY(),"Past due",IF(IFERROR($F7&gt;0,FALSE()),"Partial","Scheduled"))))))</f>
        <v/>
      </c>
      <c r="I7" s="26" t="inlineStr">
        <is>
          <t>Fictional advance receipt DEMO-R002</t>
        </is>
      </c>
    </row>
    <row r="8" ht="21" customHeight="1">
      <c r="A8" s="17" t="inlineStr">
        <is>
          <t>DEMO-PP-002</t>
        </is>
      </c>
      <c r="B8" s="25" t="n">
        <v>2</v>
      </c>
      <c r="C8" s="34" t="n">
        <v>46326</v>
      </c>
      <c r="D8" s="19" t="n">
        <v>450</v>
      </c>
      <c r="E8" s="34" t="n"/>
      <c r="F8" s="19" t="n"/>
      <c r="G8" s="23">
        <f>IF($A8="","",IF(ISNUMBER($D8),MAX(0,$D8-IF(ISNUMBER($F8),$F8,0)),""))</f>
        <v/>
      </c>
      <c r="H8" s="24">
        <f>IF($A8="","",IF(OR(NOT(ISNUMBER($C8)),NOT(ISNUMBER($D8))),"Check",IF(OR(AND(IFERROR($F8&gt;0,FALSE()),$E8=""),AND($E8&lt;&gt;"",NOT(IFERROR($F8&gt;0,FALSE()))),IFERROR($F8&gt;$D8,FALSE())),"Check",IF(IFERROR($G8&lt;=0,FALSE()),"Received",IF($C8&lt;TODAY(),"Past due",IF(IFERROR($F8&gt;0,FALSE()),"Partial","Scheduled"))))))</f>
        <v/>
      </c>
      <c r="I8" s="26" t="n"/>
    </row>
    <row r="9" ht="21" customHeight="1">
      <c r="A9" s="17" t="inlineStr">
        <is>
          <t>DEMO-PP-003</t>
        </is>
      </c>
      <c r="B9" s="25" t="n">
        <v>1</v>
      </c>
      <c r="C9" s="34" t="n">
        <v>46231</v>
      </c>
      <c r="D9" s="19" t="n">
        <v>600</v>
      </c>
      <c r="E9" s="34" t="n">
        <v>46232</v>
      </c>
      <c r="F9" s="19" t="n">
        <v>600</v>
      </c>
      <c r="G9" s="21">
        <f>IF($A9="","",IF(ISNUMBER($D9),MAX(0,$D9-IF(ISNUMBER($F9),$F9,0)),""))</f>
        <v/>
      </c>
      <c r="H9" s="22">
        <f>IF($A9="","",IF(OR(NOT(ISNUMBER($C9)),NOT(ISNUMBER($D9))),"Check",IF(OR(AND(IFERROR($F9&gt;0,FALSE()),$E9=""),AND($E9&lt;&gt;"",NOT(IFERROR($F9&gt;0,FALSE()))),IFERROR($F9&gt;$D9,FALSE())),"Check",IF(IFERROR($G9&lt;=0,FALSE()),"Received",IF($C9&lt;TODAY(),"Past due",IF(IFERROR($F9&gt;0,FALSE()),"Partial","Scheduled"))))))</f>
        <v/>
      </c>
      <c r="I9" s="26" t="inlineStr">
        <is>
          <t>Fictional receipt DEMO-R003</t>
        </is>
      </c>
    </row>
    <row r="10" ht="21" customHeight="1">
      <c r="A10" s="17" t="inlineStr">
        <is>
          <t>DEMO-PP-004</t>
        </is>
      </c>
      <c r="B10" s="25" t="n">
        <v>1</v>
      </c>
      <c r="C10" s="34" t="n">
        <v>46271</v>
      </c>
      <c r="D10" s="19" t="n">
        <v>750</v>
      </c>
      <c r="E10" s="34" t="n"/>
      <c r="F10" s="19" t="n">
        <v>0</v>
      </c>
      <c r="G10" s="23">
        <f>IF($A10="","",IF(ISNUMBER($D10),MAX(0,$D10-IF(ISNUMBER($F10),$F10,0)),""))</f>
        <v/>
      </c>
      <c r="H10" s="24">
        <f>IF($A10="","",IF(OR(NOT(ISNUMBER($C10)),NOT(ISNUMBER($D10))),"Check",IF(OR(AND(IFERROR($F10&gt;0,FALSE()),$E10=""),AND($E10&lt;&gt;"",NOT(IFERROR($F10&gt;0,FALSE()))),IFERROR($F10&gt;$D10,FALSE())),"Check",IF(IFERROR($G10&lt;=0,FALSE()),"Received",IF($C10&lt;TODAY(),"Past due",IF(IFERROR($F10&gt;0,FALSE()),"Partial","Scheduled"))))))</f>
        <v/>
      </c>
      <c r="I10" s="26" t="inlineStr">
        <is>
          <t>Fictional record shows no receipt</t>
        </is>
      </c>
    </row>
    <row r="11" ht="21" customHeight="1">
      <c r="A11" s="17" t="inlineStr">
        <is>
          <t>DEMO-PP-004</t>
        </is>
      </c>
      <c r="B11" s="25" t="n">
        <v>2</v>
      </c>
      <c r="C11" s="34" t="n">
        <v>46301</v>
      </c>
      <c r="D11" s="19" t="n">
        <v>750</v>
      </c>
      <c r="E11" s="34" t="n"/>
      <c r="F11" s="19" t="n"/>
      <c r="G11" s="21">
        <f>IF($A11="","",IF(ISNUMBER($D11),MAX(0,$D11-IF(ISNUMBER($F11),$F11,0)),""))</f>
        <v/>
      </c>
      <c r="H11" s="22">
        <f>IF($A11="","",IF(OR(NOT(ISNUMBER($C11)),NOT(ISNUMBER($D11))),"Check",IF(OR(AND(IFERROR($F11&gt;0,FALSE()),$E11=""),AND($E11&lt;&gt;"",NOT(IFERROR($F11&gt;0,FALSE()))),IFERROR($F11&gt;$D11,FALSE())),"Check",IF(IFERROR($G11&lt;=0,FALSE()),"Received",IF($C11&lt;TODAY(),"Past due",IF(IFERROR($F11&gt;0,FALSE()),"Partial","Scheduled"))))))</f>
        <v/>
      </c>
      <c r="I11" s="26" t="n"/>
    </row>
    <row r="12" ht="21" customHeight="1">
      <c r="A12" s="17" t="inlineStr">
        <is>
          <t>DEMO-PP-005</t>
        </is>
      </c>
      <c r="B12" s="25" t="n">
        <v>1</v>
      </c>
      <c r="C12" s="34" t="n">
        <v>46316</v>
      </c>
      <c r="D12" s="19" t="n">
        <v>500</v>
      </c>
      <c r="E12" s="34" t="n"/>
      <c r="F12" s="19" t="n"/>
      <c r="G12" s="23">
        <f>IF($A12="","",IF(ISNUMBER($D12),MAX(0,$D12-IF(ISNUMBER($F12),$F12,0)),""))</f>
        <v/>
      </c>
      <c r="H12" s="24">
        <f>IF($A12="","",IF(OR(NOT(ISNUMBER($C12)),NOT(ISNUMBER($D12))),"Check",IF(OR(AND(IFERROR($F12&gt;0,FALSE()),$E12=""),AND($E12&lt;&gt;"",NOT(IFERROR($F12&gt;0,FALSE()))),IFERROR($F12&gt;$D12,FALSE())),"Check",IF(IFERROR($G12&lt;=0,FALSE()),"Received",IF($C12&lt;TODAY(),"Past due",IF(IFERROR($F12&gt;0,FALSE()),"Partial","Scheduled"))))))</f>
        <v/>
      </c>
      <c r="I12" s="26" t="n"/>
    </row>
    <row r="13" ht="21" customHeight="1">
      <c r="A13" s="17" t="inlineStr">
        <is>
          <t>DEMO-PP-006</t>
        </is>
      </c>
      <c r="B13" s="25" t="n">
        <v>1</v>
      </c>
      <c r="C13" s="34" t="n">
        <v>46216</v>
      </c>
      <c r="D13" s="19" t="n">
        <v>700</v>
      </c>
      <c r="E13" s="34" t="n">
        <v>46217</v>
      </c>
      <c r="F13" s="19" t="n">
        <v>700</v>
      </c>
      <c r="G13" s="21">
        <f>IF($A13="","",IF(ISNUMBER($D13),MAX(0,$D13-IF(ISNUMBER($F13),$F13,0)),""))</f>
        <v/>
      </c>
      <c r="H13" s="22">
        <f>IF($A13="","",IF(OR(NOT(ISNUMBER($C13)),NOT(ISNUMBER($D13))),"Check",IF(OR(AND(IFERROR($F13&gt;0,FALSE()),$E13=""),AND($E13&lt;&gt;"",NOT(IFERROR($F13&gt;0,FALSE()))),IFERROR($F13&gt;$D13,FALSE())),"Check",IF(IFERROR($G13&lt;=0,FALSE()),"Received",IF($C13&lt;TODAY(),"Past due",IF(IFERROR($F13&gt;0,FALSE()),"Partial","Scheduled"))))))</f>
        <v/>
      </c>
      <c r="I13" s="26" t="inlineStr">
        <is>
          <t>Fictional receipt DEMO-R004</t>
        </is>
      </c>
    </row>
    <row r="14" ht="21" customHeight="1">
      <c r="A14" s="17" t="inlineStr">
        <is>
          <t>DEMO-PP-007</t>
        </is>
      </c>
      <c r="B14" s="25" t="n">
        <v>1</v>
      </c>
      <c r="C14" s="34" t="n">
        <v>46256</v>
      </c>
      <c r="D14" s="19" t="n">
        <v>500</v>
      </c>
      <c r="E14" s="34" t="n">
        <v>46257</v>
      </c>
      <c r="F14" s="19" t="n">
        <v>500</v>
      </c>
      <c r="G14" s="23">
        <f>IF($A14="","",IF(ISNUMBER($D14),MAX(0,$D14-IF(ISNUMBER($F14),$F14,0)),""))</f>
        <v/>
      </c>
      <c r="H14" s="24">
        <f>IF($A14="","",IF(OR(NOT(ISNUMBER($C14)),NOT(ISNUMBER($D14))),"Check",IF(OR(AND(IFERROR($F14&gt;0,FALSE()),$E14=""),AND($E14&lt;&gt;"",NOT(IFERROR($F14&gt;0,FALSE()))),IFERROR($F14&gt;$D14,FALSE())),"Check",IF(IFERROR($G14&lt;=0,FALSE()),"Received",IF($C14&lt;TODAY(),"Past due",IF(IFERROR($F14&gt;0,FALSE()),"Partial","Scheduled"))))))</f>
        <v/>
      </c>
      <c r="I14" s="26" t="inlineStr">
        <is>
          <t>Fictional receipt DEMO-R005</t>
        </is>
      </c>
    </row>
    <row r="15" ht="21" customHeight="1">
      <c r="A15" s="17" t="inlineStr">
        <is>
          <t>DEMO-PP-007</t>
        </is>
      </c>
      <c r="B15" s="25" t="n">
        <v>2</v>
      </c>
      <c r="C15" s="34" t="n">
        <v>46283</v>
      </c>
      <c r="D15" s="19" t="n">
        <v>500</v>
      </c>
      <c r="E15" s="34" t="n"/>
      <c r="F15" s="19" t="n"/>
      <c r="G15" s="21">
        <f>IF($A15="","",IF(ISNUMBER($D15),MAX(0,$D15-IF(ISNUMBER($F15),$F15,0)),""))</f>
        <v/>
      </c>
      <c r="H15" s="22">
        <f>IF($A15="","",IF(OR(NOT(ISNUMBER($C15)),NOT(ISNUMBER($D15))),"Check",IF(OR(AND(IFERROR($F15&gt;0,FALSE()),$E15=""),AND($E15&lt;&gt;"",NOT(IFERROR($F15&gt;0,FALSE()))),IFERROR($F15&gt;$D15,FALSE())),"Check",IF(IFERROR($G15&lt;=0,FALSE()),"Received",IF($C15&lt;TODAY(),"Past due",IF(IFERROR($F15&gt;0,FALSE()),"Partial","Scheduled"))))))</f>
        <v/>
      </c>
      <c r="I15" s="26" t="n"/>
    </row>
    <row r="16" ht="21" customHeight="1">
      <c r="A16" s="17" t="inlineStr">
        <is>
          <t>DEMO-PP-008</t>
        </is>
      </c>
      <c r="B16" s="25" t="n">
        <v>1</v>
      </c>
      <c r="C16" s="34" t="n">
        <v>46286</v>
      </c>
      <c r="D16" s="19" t="n">
        <v>350</v>
      </c>
      <c r="E16" s="34" t="n"/>
      <c r="F16" s="19" t="n"/>
      <c r="G16" s="23">
        <f>IF($A16="","",IF(ISNUMBER($D16),MAX(0,$D16-IF(ISNUMBER($F16),$F16,0)),""))</f>
        <v/>
      </c>
      <c r="H16" s="24">
        <f>IF($A16="","",IF(OR(NOT(ISNUMBER($C16)),NOT(ISNUMBER($D16))),"Check",IF(OR(AND(IFERROR($F16&gt;0,FALSE()),$E16=""),AND($E16&lt;&gt;"",NOT(IFERROR($F16&gt;0,FALSE()))),IFERROR($F16&gt;$D16,FALSE())),"Check",IF(IFERROR($G16&lt;=0,FALSE()),"Received",IF($C16&lt;TODAY(),"Past due",IF(IFERROR($F16&gt;0,FALSE()),"Partial","Scheduled"))))))</f>
        <v/>
      </c>
      <c r="I16" s="26" t="n"/>
    </row>
    <row r="17" ht="21" customHeight="1">
      <c r="A17" s="17" t="n"/>
      <c r="B17" s="25" t="n"/>
      <c r="C17" s="34" t="n"/>
      <c r="D17" s="19" t="n"/>
      <c r="E17" s="34" t="n"/>
      <c r="F17" s="19" t="n"/>
      <c r="G17" s="21">
        <f>IF($A17="","",IF(ISNUMBER($D17),MAX(0,$D17-IF(ISNUMBER($F17),$F17,0)),""))</f>
        <v/>
      </c>
      <c r="H17" s="22">
        <f>IF($A17="","",IF(OR(NOT(ISNUMBER($C17)),NOT(ISNUMBER($D17))),"Check",IF(OR(AND(IFERROR($F17&gt;0,FALSE()),$E17=""),AND($E17&lt;&gt;"",NOT(IFERROR($F17&gt;0,FALSE()))),IFERROR($F17&gt;$D17,FALSE())),"Check",IF(IFERROR($G17&lt;=0,FALSE()),"Received",IF($C17&lt;TODAY(),"Past due",IF(IFERROR($F17&gt;0,FALSE()),"Partial","Scheduled"))))))</f>
        <v/>
      </c>
      <c r="I17" s="26" t="n"/>
    </row>
    <row r="18" ht="21" customHeight="1">
      <c r="A18" s="17" t="n"/>
      <c r="B18" s="25" t="n"/>
      <c r="C18" s="34" t="n"/>
      <c r="D18" s="19" t="n"/>
      <c r="E18" s="34" t="n"/>
      <c r="F18" s="19" t="n"/>
      <c r="G18" s="23">
        <f>IF($A18="","",IF(ISNUMBER($D18),MAX(0,$D18-IF(ISNUMBER($F18),$F18,0)),""))</f>
        <v/>
      </c>
      <c r="H18" s="24">
        <f>IF($A18="","",IF(OR(NOT(ISNUMBER($C18)),NOT(ISNUMBER($D18))),"Check",IF(OR(AND(IFERROR($F18&gt;0,FALSE()),$E18=""),AND($E18&lt;&gt;"",NOT(IFERROR($F18&gt;0,FALSE()))),IFERROR($F18&gt;$D18,FALSE())),"Check",IF(IFERROR($G18&lt;=0,FALSE()),"Received",IF($C18&lt;TODAY(),"Past due",IF(IFERROR($F18&gt;0,FALSE()),"Partial","Scheduled"))))))</f>
        <v/>
      </c>
      <c r="I18" s="26" t="n"/>
    </row>
    <row r="19" ht="21" customHeight="1">
      <c r="A19" s="17" t="n"/>
      <c r="B19" s="25" t="n"/>
      <c r="C19" s="34" t="n"/>
      <c r="D19" s="19" t="n"/>
      <c r="E19" s="34" t="n"/>
      <c r="F19" s="19" t="n"/>
      <c r="G19" s="21">
        <f>IF($A19="","",IF(ISNUMBER($D19),MAX(0,$D19-IF(ISNUMBER($F19),$F19,0)),""))</f>
        <v/>
      </c>
      <c r="H19" s="22">
        <f>IF($A19="","",IF(OR(NOT(ISNUMBER($C19)),NOT(ISNUMBER($D19))),"Check",IF(OR(AND(IFERROR($F19&gt;0,FALSE()),$E19=""),AND($E19&lt;&gt;"",NOT(IFERROR($F19&gt;0,FALSE()))),IFERROR($F19&gt;$D19,FALSE())),"Check",IF(IFERROR($G19&lt;=0,FALSE()),"Received",IF($C19&lt;TODAY(),"Past due",IF(IFERROR($F19&gt;0,FALSE()),"Partial","Scheduled"))))))</f>
        <v/>
      </c>
      <c r="I19" s="26" t="n"/>
    </row>
    <row r="20" ht="21" customHeight="1">
      <c r="A20" s="17" t="n"/>
      <c r="B20" s="25" t="n"/>
      <c r="C20" s="34" t="n"/>
      <c r="D20" s="19" t="n"/>
      <c r="E20" s="34" t="n"/>
      <c r="F20" s="19" t="n"/>
      <c r="G20" s="23">
        <f>IF($A20="","",IF(ISNUMBER($D20),MAX(0,$D20-IF(ISNUMBER($F20),$F20,0)),""))</f>
        <v/>
      </c>
      <c r="H20" s="24">
        <f>IF($A20="","",IF(OR(NOT(ISNUMBER($C20)),NOT(ISNUMBER($D20))),"Check",IF(OR(AND(IFERROR($F20&gt;0,FALSE()),$E20=""),AND($E20&lt;&gt;"",NOT(IFERROR($F20&gt;0,FALSE()))),IFERROR($F20&gt;$D20,FALSE())),"Check",IF(IFERROR($G20&lt;=0,FALSE()),"Received",IF($C20&lt;TODAY(),"Past due",IF(IFERROR($F20&gt;0,FALSE()),"Partial","Scheduled"))))))</f>
        <v/>
      </c>
      <c r="I20" s="26" t="n"/>
    </row>
    <row r="21" ht="21" customHeight="1">
      <c r="A21" s="17" t="n"/>
      <c r="B21" s="25" t="n"/>
      <c r="C21" s="34" t="n"/>
      <c r="D21" s="19" t="n"/>
      <c r="E21" s="34" t="n"/>
      <c r="F21" s="19" t="n"/>
      <c r="G21" s="21">
        <f>IF($A21="","",IF(ISNUMBER($D21),MAX(0,$D21-IF(ISNUMBER($F21),$F21,0)),""))</f>
        <v/>
      </c>
      <c r="H21" s="22">
        <f>IF($A21="","",IF(OR(NOT(ISNUMBER($C21)),NOT(ISNUMBER($D21))),"Check",IF(OR(AND(IFERROR($F21&gt;0,FALSE()),$E21=""),AND($E21&lt;&gt;"",NOT(IFERROR($F21&gt;0,FALSE()))),IFERROR($F21&gt;$D21,FALSE())),"Check",IF(IFERROR($G21&lt;=0,FALSE()),"Received",IF($C21&lt;TODAY(),"Past due",IF(IFERROR($F21&gt;0,FALSE()),"Partial","Scheduled"))))))</f>
        <v/>
      </c>
      <c r="I21" s="26" t="n"/>
    </row>
    <row r="22" ht="21" customHeight="1">
      <c r="A22" s="17" t="n"/>
      <c r="B22" s="25" t="n"/>
      <c r="C22" s="34" t="n"/>
      <c r="D22" s="19" t="n"/>
      <c r="E22" s="34" t="n"/>
      <c r="F22" s="19" t="n"/>
      <c r="G22" s="23">
        <f>IF($A22="","",IF(ISNUMBER($D22),MAX(0,$D22-IF(ISNUMBER($F22),$F22,0)),""))</f>
        <v/>
      </c>
      <c r="H22" s="24">
        <f>IF($A22="","",IF(OR(NOT(ISNUMBER($C22)),NOT(ISNUMBER($D22))),"Check",IF(OR(AND(IFERROR($F22&gt;0,FALSE()),$E22=""),AND($E22&lt;&gt;"",NOT(IFERROR($F22&gt;0,FALSE()))),IFERROR($F22&gt;$D22,FALSE())),"Check",IF(IFERROR($G22&lt;=0,FALSE()),"Received",IF($C22&lt;TODAY(),"Past due",IF(IFERROR($F22&gt;0,FALSE()),"Partial","Scheduled"))))))</f>
        <v/>
      </c>
      <c r="I22" s="26" t="n"/>
    </row>
    <row r="23" ht="21" customHeight="1">
      <c r="A23" s="17" t="n"/>
      <c r="B23" s="25" t="n"/>
      <c r="C23" s="34" t="n"/>
      <c r="D23" s="19" t="n"/>
      <c r="E23" s="34" t="n"/>
      <c r="F23" s="19" t="n"/>
      <c r="G23" s="21">
        <f>IF($A23="","",IF(ISNUMBER($D23),MAX(0,$D23-IF(ISNUMBER($F23),$F23,0)),""))</f>
        <v/>
      </c>
      <c r="H23" s="22">
        <f>IF($A23="","",IF(OR(NOT(ISNUMBER($C23)),NOT(ISNUMBER($D23))),"Check",IF(OR(AND(IFERROR($F23&gt;0,FALSE()),$E23=""),AND($E23&lt;&gt;"",NOT(IFERROR($F23&gt;0,FALSE()))),IFERROR($F23&gt;$D23,FALSE())),"Check",IF(IFERROR($G23&lt;=0,FALSE()),"Received",IF($C23&lt;TODAY(),"Past due",IF(IFERROR($F23&gt;0,FALSE()),"Partial","Scheduled"))))))</f>
        <v/>
      </c>
      <c r="I23" s="26" t="n"/>
    </row>
    <row r="24" ht="21" customHeight="1">
      <c r="A24" s="17" t="n"/>
      <c r="B24" s="25" t="n"/>
      <c r="C24" s="34" t="n"/>
      <c r="D24" s="19" t="n"/>
      <c r="E24" s="34" t="n"/>
      <c r="F24" s="19" t="n"/>
      <c r="G24" s="23">
        <f>IF($A24="","",IF(ISNUMBER($D24),MAX(0,$D24-IF(ISNUMBER($F24),$F24,0)),""))</f>
        <v/>
      </c>
      <c r="H24" s="24">
        <f>IF($A24="","",IF(OR(NOT(ISNUMBER($C24)),NOT(ISNUMBER($D24))),"Check",IF(OR(AND(IFERROR($F24&gt;0,FALSE()),$E24=""),AND($E24&lt;&gt;"",NOT(IFERROR($F24&gt;0,FALSE()))),IFERROR($F24&gt;$D24,FALSE())),"Check",IF(IFERROR($G24&lt;=0,FALSE()),"Received",IF($C24&lt;TODAY(),"Past due",IF(IFERROR($F24&gt;0,FALSE()),"Partial","Scheduled"))))))</f>
        <v/>
      </c>
      <c r="I24" s="26" t="n"/>
    </row>
    <row r="25" ht="21" customHeight="1">
      <c r="A25" s="17" t="n"/>
      <c r="B25" s="25" t="n"/>
      <c r="C25" s="34" t="n"/>
      <c r="D25" s="19" t="n"/>
      <c r="E25" s="34" t="n"/>
      <c r="F25" s="19" t="n"/>
      <c r="G25" s="21">
        <f>IF($A25="","",IF(ISNUMBER($D25),MAX(0,$D25-IF(ISNUMBER($F25),$F25,0)),""))</f>
        <v/>
      </c>
      <c r="H25" s="22">
        <f>IF($A25="","",IF(OR(NOT(ISNUMBER($C25)),NOT(ISNUMBER($D25))),"Check",IF(OR(AND(IFERROR($F25&gt;0,FALSE()),$E25=""),AND($E25&lt;&gt;"",NOT(IFERROR($F25&gt;0,FALSE()))),IFERROR($F25&gt;$D25,FALSE())),"Check",IF(IFERROR($G25&lt;=0,FALSE()),"Received",IF($C25&lt;TODAY(),"Past due",IF(IFERROR($F25&gt;0,FALSE()),"Partial","Scheduled"))))))</f>
        <v/>
      </c>
      <c r="I25" s="26" t="n"/>
    </row>
    <row r="26" ht="21" customHeight="1">
      <c r="A26" s="17" t="n"/>
      <c r="B26" s="25" t="n"/>
      <c r="C26" s="34" t="n"/>
      <c r="D26" s="19" t="n"/>
      <c r="E26" s="34" t="n"/>
      <c r="F26" s="19" t="n"/>
      <c r="G26" s="23">
        <f>IF($A26="","",IF(ISNUMBER($D26),MAX(0,$D26-IF(ISNUMBER($F26),$F26,0)),""))</f>
        <v/>
      </c>
      <c r="H26" s="24">
        <f>IF($A26="","",IF(OR(NOT(ISNUMBER($C26)),NOT(ISNUMBER($D26))),"Check",IF(OR(AND(IFERROR($F26&gt;0,FALSE()),$E26=""),AND($E26&lt;&gt;"",NOT(IFERROR($F26&gt;0,FALSE()))),IFERROR($F26&gt;$D26,FALSE())),"Check",IF(IFERROR($G26&lt;=0,FALSE()),"Received",IF($C26&lt;TODAY(),"Past due",IF(IFERROR($F26&gt;0,FALSE()),"Partial","Scheduled"))))))</f>
        <v/>
      </c>
      <c r="I26" s="26" t="n"/>
    </row>
    <row r="27" ht="21" customHeight="1">
      <c r="A27" s="17" t="n"/>
      <c r="B27" s="25" t="n"/>
      <c r="C27" s="34" t="n"/>
      <c r="D27" s="19" t="n"/>
      <c r="E27" s="34" t="n"/>
      <c r="F27" s="19" t="n"/>
      <c r="G27" s="21">
        <f>IF($A27="","",IF(ISNUMBER($D27),MAX(0,$D27-IF(ISNUMBER($F27),$F27,0)),""))</f>
        <v/>
      </c>
      <c r="H27" s="22">
        <f>IF($A27="","",IF(OR(NOT(ISNUMBER($C27)),NOT(ISNUMBER($D27))),"Check",IF(OR(AND(IFERROR($F27&gt;0,FALSE()),$E27=""),AND($E27&lt;&gt;"",NOT(IFERROR($F27&gt;0,FALSE()))),IFERROR($F27&gt;$D27,FALSE())),"Check",IF(IFERROR($G27&lt;=0,FALSE()),"Received",IF($C27&lt;TODAY(),"Past due",IF(IFERROR($F27&gt;0,FALSE()),"Partial","Scheduled"))))))</f>
        <v/>
      </c>
      <c r="I27" s="26" t="n"/>
    </row>
    <row r="28" ht="21" customHeight="1">
      <c r="A28" s="17" t="n"/>
      <c r="B28" s="25" t="n"/>
      <c r="C28" s="34" t="n"/>
      <c r="D28" s="19" t="n"/>
      <c r="E28" s="34" t="n"/>
      <c r="F28" s="19" t="n"/>
      <c r="G28" s="23">
        <f>IF($A28="","",IF(ISNUMBER($D28),MAX(0,$D28-IF(ISNUMBER($F28),$F28,0)),""))</f>
        <v/>
      </c>
      <c r="H28" s="24">
        <f>IF($A28="","",IF(OR(NOT(ISNUMBER($C28)),NOT(ISNUMBER($D28))),"Check",IF(OR(AND(IFERROR($F28&gt;0,FALSE()),$E28=""),AND($E28&lt;&gt;"",NOT(IFERROR($F28&gt;0,FALSE()))),IFERROR($F28&gt;$D28,FALSE())),"Check",IF(IFERROR($G28&lt;=0,FALSE()),"Received",IF($C28&lt;TODAY(),"Past due",IF(IFERROR($F28&gt;0,FALSE()),"Partial","Scheduled"))))))</f>
        <v/>
      </c>
      <c r="I28" s="26" t="n"/>
    </row>
    <row r="29" ht="21" customHeight="1">
      <c r="A29" s="17" t="n"/>
      <c r="B29" s="25" t="n"/>
      <c r="C29" s="34" t="n"/>
      <c r="D29" s="19" t="n"/>
      <c r="E29" s="34" t="n"/>
      <c r="F29" s="19" t="n"/>
      <c r="G29" s="21">
        <f>IF($A29="","",IF(ISNUMBER($D29),MAX(0,$D29-IF(ISNUMBER($F29),$F29,0)),""))</f>
        <v/>
      </c>
      <c r="H29" s="22">
        <f>IF($A29="","",IF(OR(NOT(ISNUMBER($C29)),NOT(ISNUMBER($D29))),"Check",IF(OR(AND(IFERROR($F29&gt;0,FALSE()),$E29=""),AND($E29&lt;&gt;"",NOT(IFERROR($F29&gt;0,FALSE()))),IFERROR($F29&gt;$D29,FALSE())),"Check",IF(IFERROR($G29&lt;=0,FALSE()),"Received",IF($C29&lt;TODAY(),"Past due",IF(IFERROR($F29&gt;0,FALSE()),"Partial","Scheduled"))))))</f>
        <v/>
      </c>
      <c r="I29" s="26" t="n"/>
    </row>
    <row r="30" ht="21" customHeight="1">
      <c r="A30" s="17" t="n"/>
      <c r="B30" s="25" t="n"/>
      <c r="C30" s="34" t="n"/>
      <c r="D30" s="19" t="n"/>
      <c r="E30" s="34" t="n"/>
      <c r="F30" s="19" t="n"/>
      <c r="G30" s="23">
        <f>IF($A30="","",IF(ISNUMBER($D30),MAX(0,$D30-IF(ISNUMBER($F30),$F30,0)),""))</f>
        <v/>
      </c>
      <c r="H30" s="24">
        <f>IF($A30="","",IF(OR(NOT(ISNUMBER($C30)),NOT(ISNUMBER($D30))),"Check",IF(OR(AND(IFERROR($F30&gt;0,FALSE()),$E30=""),AND($E30&lt;&gt;"",NOT(IFERROR($F30&gt;0,FALSE()))),IFERROR($F30&gt;$D30,FALSE())),"Check",IF(IFERROR($G30&lt;=0,FALSE()),"Received",IF($C30&lt;TODAY(),"Past due",IF(IFERROR($F30&gt;0,FALSE()),"Partial","Scheduled"))))))</f>
        <v/>
      </c>
      <c r="I30" s="26" t="n"/>
    </row>
    <row r="31" ht="21" customHeight="1">
      <c r="A31" s="17" t="n"/>
      <c r="B31" s="25" t="n"/>
      <c r="C31" s="34" t="n"/>
      <c r="D31" s="19" t="n"/>
      <c r="E31" s="34" t="n"/>
      <c r="F31" s="19" t="n"/>
      <c r="G31" s="21">
        <f>IF($A31="","",IF(ISNUMBER($D31),MAX(0,$D31-IF(ISNUMBER($F31),$F31,0)),""))</f>
        <v/>
      </c>
      <c r="H31" s="22">
        <f>IF($A31="","",IF(OR(NOT(ISNUMBER($C31)),NOT(ISNUMBER($D31))),"Check",IF(OR(AND(IFERROR($F31&gt;0,FALSE()),$E31=""),AND($E31&lt;&gt;"",NOT(IFERROR($F31&gt;0,FALSE()))),IFERROR($F31&gt;$D31,FALSE())),"Check",IF(IFERROR($G31&lt;=0,FALSE()),"Received",IF($C31&lt;TODAY(),"Past due",IF(IFERROR($F31&gt;0,FALSE()),"Partial","Scheduled"))))))</f>
        <v/>
      </c>
      <c r="I31" s="26" t="n"/>
    </row>
    <row r="32" ht="21" customHeight="1">
      <c r="A32" s="17" t="n"/>
      <c r="B32" s="25" t="n"/>
      <c r="C32" s="34" t="n"/>
      <c r="D32" s="19" t="n"/>
      <c r="E32" s="34" t="n"/>
      <c r="F32" s="19" t="n"/>
      <c r="G32" s="23">
        <f>IF($A32="","",IF(ISNUMBER($D32),MAX(0,$D32-IF(ISNUMBER($F32),$F32,0)),""))</f>
        <v/>
      </c>
      <c r="H32" s="24">
        <f>IF($A32="","",IF(OR(NOT(ISNUMBER($C32)),NOT(ISNUMBER($D32))),"Check",IF(OR(AND(IFERROR($F32&gt;0,FALSE()),$E32=""),AND($E32&lt;&gt;"",NOT(IFERROR($F32&gt;0,FALSE()))),IFERROR($F32&gt;$D32,FALSE())),"Check",IF(IFERROR($G32&lt;=0,FALSE()),"Received",IF($C32&lt;TODAY(),"Past due",IF(IFERROR($F32&gt;0,FALSE()),"Partial","Scheduled"))))))</f>
        <v/>
      </c>
      <c r="I32" s="26" t="n"/>
    </row>
    <row r="33" ht="21" customHeight="1">
      <c r="A33" s="17" t="n"/>
      <c r="B33" s="25" t="n"/>
      <c r="C33" s="34" t="n"/>
      <c r="D33" s="19" t="n"/>
      <c r="E33" s="34" t="n"/>
      <c r="F33" s="19" t="n"/>
      <c r="G33" s="21">
        <f>IF($A33="","",IF(ISNUMBER($D33),MAX(0,$D33-IF(ISNUMBER($F33),$F33,0)),""))</f>
        <v/>
      </c>
      <c r="H33" s="22">
        <f>IF($A33="","",IF(OR(NOT(ISNUMBER($C33)),NOT(ISNUMBER($D33))),"Check",IF(OR(AND(IFERROR($F33&gt;0,FALSE()),$E33=""),AND($E33&lt;&gt;"",NOT(IFERROR($F33&gt;0,FALSE()))),IFERROR($F33&gt;$D33,FALSE())),"Check",IF(IFERROR($G33&lt;=0,FALSE()),"Received",IF($C33&lt;TODAY(),"Past due",IF(IFERROR($F33&gt;0,FALSE()),"Partial","Scheduled"))))))</f>
        <v/>
      </c>
      <c r="I33" s="26" t="n"/>
    </row>
    <row r="34" ht="21" customHeight="1">
      <c r="A34" s="17" t="n"/>
      <c r="B34" s="25" t="n"/>
      <c r="C34" s="34" t="n"/>
      <c r="D34" s="19" t="n"/>
      <c r="E34" s="34" t="n"/>
      <c r="F34" s="19" t="n"/>
      <c r="G34" s="23">
        <f>IF($A34="","",IF(ISNUMBER($D34),MAX(0,$D34-IF(ISNUMBER($F34),$F34,0)),""))</f>
        <v/>
      </c>
      <c r="H34" s="24">
        <f>IF($A34="","",IF(OR(NOT(ISNUMBER($C34)),NOT(ISNUMBER($D34))),"Check",IF(OR(AND(IFERROR($F34&gt;0,FALSE()),$E34=""),AND($E34&lt;&gt;"",NOT(IFERROR($F34&gt;0,FALSE()))),IFERROR($F34&gt;$D34,FALSE())),"Check",IF(IFERROR($G34&lt;=0,FALSE()),"Received",IF($C34&lt;TODAY(),"Past due",IF(IFERROR($F34&gt;0,FALSE()),"Partial","Scheduled"))))))</f>
        <v/>
      </c>
      <c r="I34" s="26" t="n"/>
    </row>
    <row r="35" ht="21" customHeight="1">
      <c r="A35" s="17" t="n"/>
      <c r="B35" s="25" t="n"/>
      <c r="C35" s="34" t="n"/>
      <c r="D35" s="19" t="n"/>
      <c r="E35" s="34" t="n"/>
      <c r="F35" s="19" t="n"/>
      <c r="G35" s="21">
        <f>IF($A35="","",IF(ISNUMBER($D35),MAX(0,$D35-IF(ISNUMBER($F35),$F35,0)),""))</f>
        <v/>
      </c>
      <c r="H35" s="22">
        <f>IF($A35="","",IF(OR(NOT(ISNUMBER($C35)),NOT(ISNUMBER($D35))),"Check",IF(OR(AND(IFERROR($F35&gt;0,FALSE()),$E35=""),AND($E35&lt;&gt;"",NOT(IFERROR($F35&gt;0,FALSE()))),IFERROR($F35&gt;$D35,FALSE())),"Check",IF(IFERROR($G35&lt;=0,FALSE()),"Received",IF($C35&lt;TODAY(),"Past due",IF(IFERROR($F35&gt;0,FALSE()),"Partial","Scheduled"))))))</f>
        <v/>
      </c>
      <c r="I35" s="26" t="n"/>
    </row>
    <row r="36" ht="21" customHeight="1">
      <c r="A36" s="17" t="n"/>
      <c r="B36" s="25" t="n"/>
      <c r="C36" s="34" t="n"/>
      <c r="D36" s="19" t="n"/>
      <c r="E36" s="34" t="n"/>
      <c r="F36" s="19" t="n"/>
      <c r="G36" s="23">
        <f>IF($A36="","",IF(ISNUMBER($D36),MAX(0,$D36-IF(ISNUMBER($F36),$F36,0)),""))</f>
        <v/>
      </c>
      <c r="H36" s="24">
        <f>IF($A36="","",IF(OR(NOT(ISNUMBER($C36)),NOT(ISNUMBER($D36))),"Check",IF(OR(AND(IFERROR($F36&gt;0,FALSE()),$E36=""),AND($E36&lt;&gt;"",NOT(IFERROR($F36&gt;0,FALSE()))),IFERROR($F36&gt;$D36,FALSE())),"Check",IF(IFERROR($G36&lt;=0,FALSE()),"Received",IF($C36&lt;TODAY(),"Past due",IF(IFERROR($F36&gt;0,FALSE()),"Partial","Scheduled"))))))</f>
        <v/>
      </c>
      <c r="I36" s="26" t="n"/>
    </row>
    <row r="37" ht="21" customHeight="1">
      <c r="A37" s="17" t="n"/>
      <c r="B37" s="25" t="n"/>
      <c r="C37" s="34" t="n"/>
      <c r="D37" s="19" t="n"/>
      <c r="E37" s="34" t="n"/>
      <c r="F37" s="19" t="n"/>
      <c r="G37" s="21">
        <f>IF($A37="","",IF(ISNUMBER($D37),MAX(0,$D37-IF(ISNUMBER($F37),$F37,0)),""))</f>
        <v/>
      </c>
      <c r="H37" s="22">
        <f>IF($A37="","",IF(OR(NOT(ISNUMBER($C37)),NOT(ISNUMBER($D37))),"Check",IF(OR(AND(IFERROR($F37&gt;0,FALSE()),$E37=""),AND($E37&lt;&gt;"",NOT(IFERROR($F37&gt;0,FALSE()))),IFERROR($F37&gt;$D37,FALSE())),"Check",IF(IFERROR($G37&lt;=0,FALSE()),"Received",IF($C37&lt;TODAY(),"Past due",IF(IFERROR($F37&gt;0,FALSE()),"Partial","Scheduled"))))))</f>
        <v/>
      </c>
      <c r="I37" s="26" t="n"/>
    </row>
    <row r="38" ht="21" customHeight="1">
      <c r="A38" s="17" t="n"/>
      <c r="B38" s="25" t="n"/>
      <c r="C38" s="34" t="n"/>
      <c r="D38" s="19" t="n"/>
      <c r="E38" s="34" t="n"/>
      <c r="F38" s="19" t="n"/>
      <c r="G38" s="23">
        <f>IF($A38="","",IF(ISNUMBER($D38),MAX(0,$D38-IF(ISNUMBER($F38),$F38,0)),""))</f>
        <v/>
      </c>
      <c r="H38" s="24">
        <f>IF($A38="","",IF(OR(NOT(ISNUMBER($C38)),NOT(ISNUMBER($D38))),"Check",IF(OR(AND(IFERROR($F38&gt;0,FALSE()),$E38=""),AND($E38&lt;&gt;"",NOT(IFERROR($F38&gt;0,FALSE()))),IFERROR($F38&gt;$D38,FALSE())),"Check",IF(IFERROR($G38&lt;=0,FALSE()),"Received",IF($C38&lt;TODAY(),"Past due",IF(IFERROR($F38&gt;0,FALSE()),"Partial","Scheduled"))))))</f>
        <v/>
      </c>
      <c r="I38" s="26" t="n"/>
    </row>
    <row r="39" ht="21" customHeight="1">
      <c r="A39" s="17" t="n"/>
      <c r="B39" s="25" t="n"/>
      <c r="C39" s="34" t="n"/>
      <c r="D39" s="19" t="n"/>
      <c r="E39" s="34" t="n"/>
      <c r="F39" s="19" t="n"/>
      <c r="G39" s="21">
        <f>IF($A39="","",IF(ISNUMBER($D39),MAX(0,$D39-IF(ISNUMBER($F39),$F39,0)),""))</f>
        <v/>
      </c>
      <c r="H39" s="22">
        <f>IF($A39="","",IF(OR(NOT(ISNUMBER($C39)),NOT(ISNUMBER($D39))),"Check",IF(OR(AND(IFERROR($F39&gt;0,FALSE()),$E39=""),AND($E39&lt;&gt;"",NOT(IFERROR($F39&gt;0,FALSE()))),IFERROR($F39&gt;$D39,FALSE())),"Check",IF(IFERROR($G39&lt;=0,FALSE()),"Received",IF($C39&lt;TODAY(),"Past due",IF(IFERROR($F39&gt;0,FALSE()),"Partial","Scheduled"))))))</f>
        <v/>
      </c>
      <c r="I39" s="26" t="n"/>
    </row>
    <row r="40" ht="21" customHeight="1">
      <c r="A40" s="17" t="n"/>
      <c r="B40" s="25" t="n"/>
      <c r="C40" s="34" t="n"/>
      <c r="D40" s="19" t="n"/>
      <c r="E40" s="34" t="n"/>
      <c r="F40" s="19" t="n"/>
      <c r="G40" s="23">
        <f>IF($A40="","",IF(ISNUMBER($D40),MAX(0,$D40-IF(ISNUMBER($F40),$F40,0)),""))</f>
        <v/>
      </c>
      <c r="H40" s="24">
        <f>IF($A40="","",IF(OR(NOT(ISNUMBER($C40)),NOT(ISNUMBER($D40))),"Check",IF(OR(AND(IFERROR($F40&gt;0,FALSE()),$E40=""),AND($E40&lt;&gt;"",NOT(IFERROR($F40&gt;0,FALSE()))),IFERROR($F40&gt;$D40,FALSE())),"Check",IF(IFERROR($G40&lt;=0,FALSE()),"Received",IF($C40&lt;TODAY(),"Past due",IF(IFERROR($F40&gt;0,FALSE()),"Partial","Scheduled"))))))</f>
        <v/>
      </c>
      <c r="I40" s="26" t="n"/>
    </row>
    <row r="41" ht="21" customHeight="1">
      <c r="A41" s="17" t="n"/>
      <c r="B41" s="25" t="n"/>
      <c r="C41" s="34" t="n"/>
      <c r="D41" s="19" t="n"/>
      <c r="E41" s="34" t="n"/>
      <c r="F41" s="19" t="n"/>
      <c r="G41" s="21">
        <f>IF($A41="","",IF(ISNUMBER($D41),MAX(0,$D41-IF(ISNUMBER($F41),$F41,0)),""))</f>
        <v/>
      </c>
      <c r="H41" s="22">
        <f>IF($A41="","",IF(OR(NOT(ISNUMBER($C41)),NOT(ISNUMBER($D41))),"Check",IF(OR(AND(IFERROR($F41&gt;0,FALSE()),$E41=""),AND($E41&lt;&gt;"",NOT(IFERROR($F41&gt;0,FALSE()))),IFERROR($F41&gt;$D41,FALSE())),"Check",IF(IFERROR($G41&lt;=0,FALSE()),"Received",IF($C41&lt;TODAY(),"Past due",IF(IFERROR($F41&gt;0,FALSE()),"Partial","Scheduled"))))))</f>
        <v/>
      </c>
      <c r="I41" s="26" t="n"/>
    </row>
    <row r="42" ht="21" customHeight="1">
      <c r="A42" s="17" t="n"/>
      <c r="B42" s="25" t="n"/>
      <c r="C42" s="34" t="n"/>
      <c r="D42" s="19" t="n"/>
      <c r="E42" s="34" t="n"/>
      <c r="F42" s="19" t="n"/>
      <c r="G42" s="23">
        <f>IF($A42="","",IF(ISNUMBER($D42),MAX(0,$D42-IF(ISNUMBER($F42),$F42,0)),""))</f>
        <v/>
      </c>
      <c r="H42" s="24">
        <f>IF($A42="","",IF(OR(NOT(ISNUMBER($C42)),NOT(ISNUMBER($D42))),"Check",IF(OR(AND(IFERROR($F42&gt;0,FALSE()),$E42=""),AND($E42&lt;&gt;"",NOT(IFERROR($F42&gt;0,FALSE()))),IFERROR($F42&gt;$D42,FALSE())),"Check",IF(IFERROR($G42&lt;=0,FALSE()),"Received",IF($C42&lt;TODAY(),"Past due",IF(IFERROR($F42&gt;0,FALSE()),"Partial","Scheduled"))))))</f>
        <v/>
      </c>
      <c r="I42" s="26" t="n"/>
    </row>
    <row r="43" ht="21" customHeight="1">
      <c r="A43" s="17" t="n"/>
      <c r="B43" s="25" t="n"/>
      <c r="C43" s="34" t="n"/>
      <c r="D43" s="19" t="n"/>
      <c r="E43" s="34" t="n"/>
      <c r="F43" s="19" t="n"/>
      <c r="G43" s="21">
        <f>IF($A43="","",IF(ISNUMBER($D43),MAX(0,$D43-IF(ISNUMBER($F43),$F43,0)),""))</f>
        <v/>
      </c>
      <c r="H43" s="22">
        <f>IF($A43="","",IF(OR(NOT(ISNUMBER($C43)),NOT(ISNUMBER($D43))),"Check",IF(OR(AND(IFERROR($F43&gt;0,FALSE()),$E43=""),AND($E43&lt;&gt;"",NOT(IFERROR($F43&gt;0,FALSE()))),IFERROR($F43&gt;$D43,FALSE())),"Check",IF(IFERROR($G43&lt;=0,FALSE()),"Received",IF($C43&lt;TODAY(),"Past due",IF(IFERROR($F43&gt;0,FALSE()),"Partial","Scheduled"))))))</f>
        <v/>
      </c>
      <c r="I43" s="26" t="n"/>
    </row>
    <row r="44" ht="21" customHeight="1">
      <c r="A44" s="17" t="n"/>
      <c r="B44" s="25" t="n"/>
      <c r="C44" s="34" t="n"/>
      <c r="D44" s="19" t="n"/>
      <c r="E44" s="34" t="n"/>
      <c r="F44" s="19" t="n"/>
      <c r="G44" s="23">
        <f>IF($A44="","",IF(ISNUMBER($D44),MAX(0,$D44-IF(ISNUMBER($F44),$F44,0)),""))</f>
        <v/>
      </c>
      <c r="H44" s="24">
        <f>IF($A44="","",IF(OR(NOT(ISNUMBER($C44)),NOT(ISNUMBER($D44))),"Check",IF(OR(AND(IFERROR($F44&gt;0,FALSE()),$E44=""),AND($E44&lt;&gt;"",NOT(IFERROR($F44&gt;0,FALSE()))),IFERROR($F44&gt;$D44,FALSE())),"Check",IF(IFERROR($G44&lt;=0,FALSE()),"Received",IF($C44&lt;TODAY(),"Past due",IF(IFERROR($F44&gt;0,FALSE()),"Partial","Scheduled"))))))</f>
        <v/>
      </c>
      <c r="I44" s="26" t="n"/>
    </row>
    <row r="45" ht="21" customHeight="1">
      <c r="A45" s="17" t="n"/>
      <c r="B45" s="25" t="n"/>
      <c r="C45" s="34" t="n"/>
      <c r="D45" s="19" t="n"/>
      <c r="E45" s="34" t="n"/>
      <c r="F45" s="19" t="n"/>
      <c r="G45" s="21">
        <f>IF($A45="","",IF(ISNUMBER($D45),MAX(0,$D45-IF(ISNUMBER($F45),$F45,0)),""))</f>
        <v/>
      </c>
      <c r="H45" s="22">
        <f>IF($A45="","",IF(OR(NOT(ISNUMBER($C45)),NOT(ISNUMBER($D45))),"Check",IF(OR(AND(IFERROR($F45&gt;0,FALSE()),$E45=""),AND($E45&lt;&gt;"",NOT(IFERROR($F45&gt;0,FALSE()))),IFERROR($F45&gt;$D45,FALSE())),"Check",IF(IFERROR($G45&lt;=0,FALSE()),"Received",IF($C45&lt;TODAY(),"Past due",IF(IFERROR($F45&gt;0,FALSE()),"Partial","Scheduled"))))))</f>
        <v/>
      </c>
      <c r="I45" s="26" t="n"/>
    </row>
    <row r="46" ht="21" customHeight="1">
      <c r="A46" s="17" t="n"/>
      <c r="B46" s="25" t="n"/>
      <c r="C46" s="34" t="n"/>
      <c r="D46" s="19" t="n"/>
      <c r="E46" s="34" t="n"/>
      <c r="F46" s="19" t="n"/>
      <c r="G46" s="23">
        <f>IF($A46="","",IF(ISNUMBER($D46),MAX(0,$D46-IF(ISNUMBER($F46),$F46,0)),""))</f>
        <v/>
      </c>
      <c r="H46" s="24">
        <f>IF($A46="","",IF(OR(NOT(ISNUMBER($C46)),NOT(ISNUMBER($D46))),"Check",IF(OR(AND(IFERROR($F46&gt;0,FALSE()),$E46=""),AND($E46&lt;&gt;"",NOT(IFERROR($F46&gt;0,FALSE()))),IFERROR($F46&gt;$D46,FALSE())),"Check",IF(IFERROR($G46&lt;=0,FALSE()),"Received",IF($C46&lt;TODAY(),"Past due",IF(IFERROR($F46&gt;0,FALSE()),"Partial","Scheduled"))))))</f>
        <v/>
      </c>
      <c r="I46" s="26" t="n"/>
    </row>
    <row r="47" ht="21" customHeight="1">
      <c r="A47" s="17" t="n"/>
      <c r="B47" s="25" t="n"/>
      <c r="C47" s="34" t="n"/>
      <c r="D47" s="19" t="n"/>
      <c r="E47" s="34" t="n"/>
      <c r="F47" s="19" t="n"/>
      <c r="G47" s="21">
        <f>IF($A47="","",IF(ISNUMBER($D47),MAX(0,$D47-IF(ISNUMBER($F47),$F47,0)),""))</f>
        <v/>
      </c>
      <c r="H47" s="22">
        <f>IF($A47="","",IF(OR(NOT(ISNUMBER($C47)),NOT(ISNUMBER($D47))),"Check",IF(OR(AND(IFERROR($F47&gt;0,FALSE()),$E47=""),AND($E47&lt;&gt;"",NOT(IFERROR($F47&gt;0,FALSE()))),IFERROR($F47&gt;$D47,FALSE())),"Check",IF(IFERROR($G47&lt;=0,FALSE()),"Received",IF($C47&lt;TODAY(),"Past due",IF(IFERROR($F47&gt;0,FALSE()),"Partial","Scheduled"))))))</f>
        <v/>
      </c>
      <c r="I47" s="26" t="n"/>
    </row>
    <row r="48" ht="21" customHeight="1">
      <c r="A48" s="17" t="n"/>
      <c r="B48" s="25" t="n"/>
      <c r="C48" s="34" t="n"/>
      <c r="D48" s="19" t="n"/>
      <c r="E48" s="34" t="n"/>
      <c r="F48" s="19" t="n"/>
      <c r="G48" s="23">
        <f>IF($A48="","",IF(ISNUMBER($D48),MAX(0,$D48-IF(ISNUMBER($F48),$F48,0)),""))</f>
        <v/>
      </c>
      <c r="H48" s="24">
        <f>IF($A48="","",IF(OR(NOT(ISNUMBER($C48)),NOT(ISNUMBER($D48))),"Check",IF(OR(AND(IFERROR($F48&gt;0,FALSE()),$E48=""),AND($E48&lt;&gt;"",NOT(IFERROR($F48&gt;0,FALSE()))),IFERROR($F48&gt;$D48,FALSE())),"Check",IF(IFERROR($G48&lt;=0,FALSE()),"Received",IF($C48&lt;TODAY(),"Past due",IF(IFERROR($F48&gt;0,FALSE()),"Partial","Scheduled"))))))</f>
        <v/>
      </c>
      <c r="I48" s="26" t="n"/>
    </row>
    <row r="49" ht="21" customHeight="1">
      <c r="A49" s="17" t="n"/>
      <c r="B49" s="25" t="n"/>
      <c r="C49" s="34" t="n"/>
      <c r="D49" s="19" t="n"/>
      <c r="E49" s="34" t="n"/>
      <c r="F49" s="19" t="n"/>
      <c r="G49" s="21">
        <f>IF($A49="","",IF(ISNUMBER($D49),MAX(0,$D49-IF(ISNUMBER($F49),$F49,0)),""))</f>
        <v/>
      </c>
      <c r="H49" s="22">
        <f>IF($A49="","",IF(OR(NOT(ISNUMBER($C49)),NOT(ISNUMBER($D49))),"Check",IF(OR(AND(IFERROR($F49&gt;0,FALSE()),$E49=""),AND($E49&lt;&gt;"",NOT(IFERROR($F49&gt;0,FALSE()))),IFERROR($F49&gt;$D49,FALSE())),"Check",IF(IFERROR($G49&lt;=0,FALSE()),"Received",IF($C49&lt;TODAY(),"Past due",IF(IFERROR($F49&gt;0,FALSE()),"Partial","Scheduled"))))))</f>
        <v/>
      </c>
      <c r="I49" s="26" t="n"/>
    </row>
    <row r="50" ht="21" customHeight="1">
      <c r="A50" s="17" t="n"/>
      <c r="B50" s="25" t="n"/>
      <c r="C50" s="34" t="n"/>
      <c r="D50" s="19" t="n"/>
      <c r="E50" s="34" t="n"/>
      <c r="F50" s="19" t="n"/>
      <c r="G50" s="23">
        <f>IF($A50="","",IF(ISNUMBER($D50),MAX(0,$D50-IF(ISNUMBER($F50),$F50,0)),""))</f>
        <v/>
      </c>
      <c r="H50" s="24">
        <f>IF($A50="","",IF(OR(NOT(ISNUMBER($C50)),NOT(ISNUMBER($D50))),"Check",IF(OR(AND(IFERROR($F50&gt;0,FALSE()),$E50=""),AND($E50&lt;&gt;"",NOT(IFERROR($F50&gt;0,FALSE()))),IFERROR($F50&gt;$D50,FALSE())),"Check",IF(IFERROR($G50&lt;=0,FALSE()),"Received",IF($C50&lt;TODAY(),"Past due",IF(IFERROR($F50&gt;0,FALSE()),"Partial","Scheduled"))))))</f>
        <v/>
      </c>
      <c r="I50" s="26" t="n"/>
    </row>
    <row r="51" ht="21" customHeight="1">
      <c r="A51" s="17" t="n"/>
      <c r="B51" s="25" t="n"/>
      <c r="C51" s="34" t="n"/>
      <c r="D51" s="19" t="n"/>
      <c r="E51" s="34" t="n"/>
      <c r="F51" s="19" t="n"/>
      <c r="G51" s="21">
        <f>IF($A51="","",IF(ISNUMBER($D51),MAX(0,$D51-IF(ISNUMBER($F51),$F51,0)),""))</f>
        <v/>
      </c>
      <c r="H51" s="22">
        <f>IF($A51="","",IF(OR(NOT(ISNUMBER($C51)),NOT(ISNUMBER($D51))),"Check",IF(OR(AND(IFERROR($F51&gt;0,FALSE()),$E51=""),AND($E51&lt;&gt;"",NOT(IFERROR($F51&gt;0,FALSE()))),IFERROR($F51&gt;$D51,FALSE())),"Check",IF(IFERROR($G51&lt;=0,FALSE()),"Received",IF($C51&lt;TODAY(),"Past due",IF(IFERROR($F51&gt;0,FALSE()),"Partial","Scheduled"))))))</f>
        <v/>
      </c>
      <c r="I51" s="26" t="n"/>
    </row>
    <row r="52" ht="21" customHeight="1">
      <c r="A52" s="17" t="n"/>
      <c r="B52" s="25" t="n"/>
      <c r="C52" s="34" t="n"/>
      <c r="D52" s="19" t="n"/>
      <c r="E52" s="34" t="n"/>
      <c r="F52" s="19" t="n"/>
      <c r="G52" s="23">
        <f>IF($A52="","",IF(ISNUMBER($D52),MAX(0,$D52-IF(ISNUMBER($F52),$F52,0)),""))</f>
        <v/>
      </c>
      <c r="H52" s="24">
        <f>IF($A52="","",IF(OR(NOT(ISNUMBER($C52)),NOT(ISNUMBER($D52))),"Check",IF(OR(AND(IFERROR($F52&gt;0,FALSE()),$E52=""),AND($E52&lt;&gt;"",NOT(IFERROR($F52&gt;0,FALSE()))),IFERROR($F52&gt;$D52,FALSE())),"Check",IF(IFERROR($G52&lt;=0,FALSE()),"Received",IF($C52&lt;TODAY(),"Past due",IF(IFERROR($F52&gt;0,FALSE()),"Partial","Scheduled"))))))</f>
        <v/>
      </c>
      <c r="I52" s="26" t="n"/>
    </row>
    <row r="53" ht="21" customHeight="1">
      <c r="A53" s="17" t="n"/>
      <c r="B53" s="25" t="n"/>
      <c r="C53" s="34" t="n"/>
      <c r="D53" s="19" t="n"/>
      <c r="E53" s="34" t="n"/>
      <c r="F53" s="19" t="n"/>
      <c r="G53" s="21">
        <f>IF($A53="","",IF(ISNUMBER($D53),MAX(0,$D53-IF(ISNUMBER($F53),$F53,0)),""))</f>
        <v/>
      </c>
      <c r="H53" s="22">
        <f>IF($A53="","",IF(OR(NOT(ISNUMBER($C53)),NOT(ISNUMBER($D53))),"Check",IF(OR(AND(IFERROR($F53&gt;0,FALSE()),$E53=""),AND($E53&lt;&gt;"",NOT(IFERROR($F53&gt;0,FALSE()))),IFERROR($F53&gt;$D53,FALSE())),"Check",IF(IFERROR($G53&lt;=0,FALSE()),"Received",IF($C53&lt;TODAY(),"Past due",IF(IFERROR($F53&gt;0,FALSE()),"Partial","Scheduled"))))))</f>
        <v/>
      </c>
      <c r="I53" s="26" t="n"/>
    </row>
    <row r="54" ht="21" customHeight="1">
      <c r="A54" s="17" t="n"/>
      <c r="B54" s="25" t="n"/>
      <c r="C54" s="34" t="n"/>
      <c r="D54" s="19" t="n"/>
      <c r="E54" s="34" t="n"/>
      <c r="F54" s="19" t="n"/>
      <c r="G54" s="23">
        <f>IF($A54="","",IF(ISNUMBER($D54),MAX(0,$D54-IF(ISNUMBER($F54),$F54,0)),""))</f>
        <v/>
      </c>
      <c r="H54" s="24">
        <f>IF($A54="","",IF(OR(NOT(ISNUMBER($C54)),NOT(ISNUMBER($D54))),"Check",IF(OR(AND(IFERROR($F54&gt;0,FALSE()),$E54=""),AND($E54&lt;&gt;"",NOT(IFERROR($F54&gt;0,FALSE()))),IFERROR($F54&gt;$D54,FALSE())),"Check",IF(IFERROR($G54&lt;=0,FALSE()),"Received",IF($C54&lt;TODAY(),"Past due",IF(IFERROR($F54&gt;0,FALSE()),"Partial","Scheduled"))))))</f>
        <v/>
      </c>
      <c r="I54" s="26" t="n"/>
    </row>
    <row r="55" ht="21" customHeight="1">
      <c r="A55" s="17" t="n"/>
      <c r="B55" s="25" t="n"/>
      <c r="C55" s="34" t="n"/>
      <c r="D55" s="19" t="n"/>
      <c r="E55" s="34" t="n"/>
      <c r="F55" s="19" t="n"/>
      <c r="G55" s="21">
        <f>IF($A55="","",IF(ISNUMBER($D55),MAX(0,$D55-IF(ISNUMBER($F55),$F55,0)),""))</f>
        <v/>
      </c>
      <c r="H55" s="22">
        <f>IF($A55="","",IF(OR(NOT(ISNUMBER($C55)),NOT(ISNUMBER($D55))),"Check",IF(OR(AND(IFERROR($F55&gt;0,FALSE()),$E55=""),AND($E55&lt;&gt;"",NOT(IFERROR($F55&gt;0,FALSE()))),IFERROR($F55&gt;$D55,FALSE())),"Check",IF(IFERROR($G55&lt;=0,FALSE()),"Received",IF($C55&lt;TODAY(),"Past due",IF(IFERROR($F55&gt;0,FALSE()),"Partial","Scheduled"))))))</f>
        <v/>
      </c>
      <c r="I55" s="26" t="n"/>
    </row>
    <row r="56" ht="21" customHeight="1">
      <c r="A56" s="17" t="n"/>
      <c r="B56" s="25" t="n"/>
      <c r="C56" s="34" t="n"/>
      <c r="D56" s="19" t="n"/>
      <c r="E56" s="34" t="n"/>
      <c r="F56" s="19" t="n"/>
      <c r="G56" s="23">
        <f>IF($A56="","",IF(ISNUMBER($D56),MAX(0,$D56-IF(ISNUMBER($F56),$F56,0)),""))</f>
        <v/>
      </c>
      <c r="H56" s="24">
        <f>IF($A56="","",IF(OR(NOT(ISNUMBER($C56)),NOT(ISNUMBER($D56))),"Check",IF(OR(AND(IFERROR($F56&gt;0,FALSE()),$E56=""),AND($E56&lt;&gt;"",NOT(IFERROR($F56&gt;0,FALSE()))),IFERROR($F56&gt;$D56,FALSE())),"Check",IF(IFERROR($G56&lt;=0,FALSE()),"Received",IF($C56&lt;TODAY(),"Past due",IF(IFERROR($F56&gt;0,FALSE()),"Partial","Scheduled"))))))</f>
        <v/>
      </c>
      <c r="I56" s="26" t="n"/>
    </row>
    <row r="57" ht="21" customHeight="1">
      <c r="A57" s="17" t="n"/>
      <c r="B57" s="25" t="n"/>
      <c r="C57" s="34" t="n"/>
      <c r="D57" s="19" t="n"/>
      <c r="E57" s="34" t="n"/>
      <c r="F57" s="19" t="n"/>
      <c r="G57" s="21">
        <f>IF($A57="","",IF(ISNUMBER($D57),MAX(0,$D57-IF(ISNUMBER($F57),$F57,0)),""))</f>
        <v/>
      </c>
      <c r="H57" s="22">
        <f>IF($A57="","",IF(OR(NOT(ISNUMBER($C57)),NOT(ISNUMBER($D57))),"Check",IF(OR(AND(IFERROR($F57&gt;0,FALSE()),$E57=""),AND($E57&lt;&gt;"",NOT(IFERROR($F57&gt;0,FALSE()))),IFERROR($F57&gt;$D57,FALSE())),"Check",IF(IFERROR($G57&lt;=0,FALSE()),"Received",IF($C57&lt;TODAY(),"Past due",IF(IFERROR($F57&gt;0,FALSE()),"Partial","Scheduled"))))))</f>
        <v/>
      </c>
      <c r="I57" s="26" t="n"/>
    </row>
    <row r="58" ht="21" customHeight="1">
      <c r="A58" s="17" t="n"/>
      <c r="B58" s="25" t="n"/>
      <c r="C58" s="34" t="n"/>
      <c r="D58" s="19" t="n"/>
      <c r="E58" s="34" t="n"/>
      <c r="F58" s="19" t="n"/>
      <c r="G58" s="23">
        <f>IF($A58="","",IF(ISNUMBER($D58),MAX(0,$D58-IF(ISNUMBER($F58),$F58,0)),""))</f>
        <v/>
      </c>
      <c r="H58" s="24">
        <f>IF($A58="","",IF(OR(NOT(ISNUMBER($C58)),NOT(ISNUMBER($D58))),"Check",IF(OR(AND(IFERROR($F58&gt;0,FALSE()),$E58=""),AND($E58&lt;&gt;"",NOT(IFERROR($F58&gt;0,FALSE()))),IFERROR($F58&gt;$D58,FALSE())),"Check",IF(IFERROR($G58&lt;=0,FALSE()),"Received",IF($C58&lt;TODAY(),"Past due",IF(IFERROR($F58&gt;0,FALSE()),"Partial","Scheduled"))))))</f>
        <v/>
      </c>
      <c r="I58" s="26" t="n"/>
    </row>
    <row r="59" ht="21" customHeight="1">
      <c r="A59" s="17" t="n"/>
      <c r="B59" s="25" t="n"/>
      <c r="C59" s="34" t="n"/>
      <c r="D59" s="19" t="n"/>
      <c r="E59" s="34" t="n"/>
      <c r="F59" s="19" t="n"/>
      <c r="G59" s="21">
        <f>IF($A59="","",IF(ISNUMBER($D59),MAX(0,$D59-IF(ISNUMBER($F59),$F59,0)),""))</f>
        <v/>
      </c>
      <c r="H59" s="22">
        <f>IF($A59="","",IF(OR(NOT(ISNUMBER($C59)),NOT(ISNUMBER($D59))),"Check",IF(OR(AND(IFERROR($F59&gt;0,FALSE()),$E59=""),AND($E59&lt;&gt;"",NOT(IFERROR($F59&gt;0,FALSE()))),IFERROR($F59&gt;$D59,FALSE())),"Check",IF(IFERROR($G59&lt;=0,FALSE()),"Received",IF($C59&lt;TODAY(),"Past due",IF(IFERROR($F59&gt;0,FALSE()),"Partial","Scheduled"))))))</f>
        <v/>
      </c>
      <c r="I59" s="26" t="n"/>
    </row>
    <row r="60" ht="21" customHeight="1">
      <c r="A60" s="17" t="n"/>
      <c r="B60" s="25" t="n"/>
      <c r="C60" s="34" t="n"/>
      <c r="D60" s="19" t="n"/>
      <c r="E60" s="34" t="n"/>
      <c r="F60" s="19" t="n"/>
      <c r="G60" s="23">
        <f>IF($A60="","",IF(ISNUMBER($D60),MAX(0,$D60-IF(ISNUMBER($F60),$F60,0)),""))</f>
        <v/>
      </c>
      <c r="H60" s="24">
        <f>IF($A60="","",IF(OR(NOT(ISNUMBER($C60)),NOT(ISNUMBER($D60))),"Check",IF(OR(AND(IFERROR($F60&gt;0,FALSE()),$E60=""),AND($E60&lt;&gt;"",NOT(IFERROR($F60&gt;0,FALSE()))),IFERROR($F60&gt;$D60,FALSE())),"Check",IF(IFERROR($G60&lt;=0,FALSE()),"Received",IF($C60&lt;TODAY(),"Past due",IF(IFERROR($F60&gt;0,FALSE()),"Partial","Scheduled"))))))</f>
        <v/>
      </c>
      <c r="I60" s="26" t="n"/>
    </row>
    <row r="61" ht="21" customHeight="1">
      <c r="A61" s="17" t="n"/>
      <c r="B61" s="25" t="n"/>
      <c r="C61" s="34" t="n"/>
      <c r="D61" s="19" t="n"/>
      <c r="E61" s="34" t="n"/>
      <c r="F61" s="19" t="n"/>
      <c r="G61" s="21">
        <f>IF($A61="","",IF(ISNUMBER($D61),MAX(0,$D61-IF(ISNUMBER($F61),$F61,0)),""))</f>
        <v/>
      </c>
      <c r="H61" s="22">
        <f>IF($A61="","",IF(OR(NOT(ISNUMBER($C61)),NOT(ISNUMBER($D61))),"Check",IF(OR(AND(IFERROR($F61&gt;0,FALSE()),$E61=""),AND($E61&lt;&gt;"",NOT(IFERROR($F61&gt;0,FALSE()))),IFERROR($F61&gt;$D61,FALSE())),"Check",IF(IFERROR($G61&lt;=0,FALSE()),"Received",IF($C61&lt;TODAY(),"Past due",IF(IFERROR($F61&gt;0,FALSE()),"Partial","Scheduled"))))))</f>
        <v/>
      </c>
      <c r="I61" s="26" t="n"/>
    </row>
    <row r="62" ht="21" customHeight="1">
      <c r="A62" s="17" t="n"/>
      <c r="B62" s="25" t="n"/>
      <c r="C62" s="34" t="n"/>
      <c r="D62" s="19" t="n"/>
      <c r="E62" s="34" t="n"/>
      <c r="F62" s="19" t="n"/>
      <c r="G62" s="23">
        <f>IF($A62="","",IF(ISNUMBER($D62),MAX(0,$D62-IF(ISNUMBER($F62),$F62,0)),""))</f>
        <v/>
      </c>
      <c r="H62" s="24">
        <f>IF($A62="","",IF(OR(NOT(ISNUMBER($C62)),NOT(ISNUMBER($D62))),"Check",IF(OR(AND(IFERROR($F62&gt;0,FALSE()),$E62=""),AND($E62&lt;&gt;"",NOT(IFERROR($F62&gt;0,FALSE()))),IFERROR($F62&gt;$D62,FALSE())),"Check",IF(IFERROR($G62&lt;=0,FALSE()),"Received",IF($C62&lt;TODAY(),"Past due",IF(IFERROR($F62&gt;0,FALSE()),"Partial","Scheduled"))))))</f>
        <v/>
      </c>
      <c r="I62" s="26" t="n"/>
    </row>
    <row r="63" ht="21" customHeight="1">
      <c r="A63" s="17" t="n"/>
      <c r="B63" s="25" t="n"/>
      <c r="C63" s="34" t="n"/>
      <c r="D63" s="19" t="n"/>
      <c r="E63" s="34" t="n"/>
      <c r="F63" s="19" t="n"/>
      <c r="G63" s="21">
        <f>IF($A63="","",IF(ISNUMBER($D63),MAX(0,$D63-IF(ISNUMBER($F63),$F63,0)),""))</f>
        <v/>
      </c>
      <c r="H63" s="22">
        <f>IF($A63="","",IF(OR(NOT(ISNUMBER($C63)),NOT(ISNUMBER($D63))),"Check",IF(OR(AND(IFERROR($F63&gt;0,FALSE()),$E63=""),AND($E63&lt;&gt;"",NOT(IFERROR($F63&gt;0,FALSE()))),IFERROR($F63&gt;$D63,FALSE())),"Check",IF(IFERROR($G63&lt;=0,FALSE()),"Received",IF($C63&lt;TODAY(),"Past due",IF(IFERROR($F63&gt;0,FALSE()),"Partial","Scheduled"))))))</f>
        <v/>
      </c>
      <c r="I63" s="26" t="n"/>
    </row>
    <row r="64" ht="21" customHeight="1">
      <c r="A64" s="17" t="n"/>
      <c r="B64" s="25" t="n"/>
      <c r="C64" s="34" t="n"/>
      <c r="D64" s="19" t="n"/>
      <c r="E64" s="34" t="n"/>
      <c r="F64" s="19" t="n"/>
      <c r="G64" s="23">
        <f>IF($A64="","",IF(ISNUMBER($D64),MAX(0,$D64-IF(ISNUMBER($F64),$F64,0)),""))</f>
        <v/>
      </c>
      <c r="H64" s="24">
        <f>IF($A64="","",IF(OR(NOT(ISNUMBER($C64)),NOT(ISNUMBER($D64))),"Check",IF(OR(AND(IFERROR($F64&gt;0,FALSE()),$E64=""),AND($E64&lt;&gt;"",NOT(IFERROR($F64&gt;0,FALSE()))),IFERROR($F64&gt;$D64,FALSE())),"Check",IF(IFERROR($G64&lt;=0,FALSE()),"Received",IF($C64&lt;TODAY(),"Past due",IF(IFERROR($F64&gt;0,FALSE()),"Partial","Scheduled"))))))</f>
        <v/>
      </c>
      <c r="I64" s="26" t="n"/>
    </row>
    <row r="65" ht="21" customHeight="1">
      <c r="A65" s="17" t="n"/>
      <c r="B65" s="25" t="n"/>
      <c r="C65" s="34" t="n"/>
      <c r="D65" s="19" t="n"/>
      <c r="E65" s="34" t="n"/>
      <c r="F65" s="19" t="n"/>
      <c r="G65" s="21">
        <f>IF($A65="","",IF(ISNUMBER($D65),MAX(0,$D65-IF(ISNUMBER($F65),$F65,0)),""))</f>
        <v/>
      </c>
      <c r="H65" s="22">
        <f>IF($A65="","",IF(OR(NOT(ISNUMBER($C65)),NOT(ISNUMBER($D65))),"Check",IF(OR(AND(IFERROR($F65&gt;0,FALSE()),$E65=""),AND($E65&lt;&gt;"",NOT(IFERROR($F65&gt;0,FALSE()))),IFERROR($F65&gt;$D65,FALSE())),"Check",IF(IFERROR($G65&lt;=0,FALSE()),"Received",IF($C65&lt;TODAY(),"Past due",IF(IFERROR($F65&gt;0,FALSE()),"Partial","Scheduled"))))))</f>
        <v/>
      </c>
      <c r="I65" s="26" t="n"/>
    </row>
    <row r="66" ht="21" customHeight="1">
      <c r="A66" s="17" t="n"/>
      <c r="B66" s="25" t="n"/>
      <c r="C66" s="34" t="n"/>
      <c r="D66" s="19" t="n"/>
      <c r="E66" s="34" t="n"/>
      <c r="F66" s="19" t="n"/>
      <c r="G66" s="23">
        <f>IF($A66="","",IF(ISNUMBER($D66),MAX(0,$D66-IF(ISNUMBER($F66),$F66,0)),""))</f>
        <v/>
      </c>
      <c r="H66" s="24">
        <f>IF($A66="","",IF(OR(NOT(ISNUMBER($C66)),NOT(ISNUMBER($D66))),"Check",IF(OR(AND(IFERROR($F66&gt;0,FALSE()),$E66=""),AND($E66&lt;&gt;"",NOT(IFERROR($F66&gt;0,FALSE()))),IFERROR($F66&gt;$D66,FALSE())),"Check",IF(IFERROR($G66&lt;=0,FALSE()),"Received",IF($C66&lt;TODAY(),"Past due",IF(IFERROR($F66&gt;0,FALSE()),"Partial","Scheduled"))))))</f>
        <v/>
      </c>
      <c r="I66" s="26" t="n"/>
    </row>
    <row r="67" ht="21" customHeight="1">
      <c r="A67" s="17" t="n"/>
      <c r="B67" s="25" t="n"/>
      <c r="C67" s="34" t="n"/>
      <c r="D67" s="19" t="n"/>
      <c r="E67" s="34" t="n"/>
      <c r="F67" s="19" t="n"/>
      <c r="G67" s="21">
        <f>IF($A67="","",IF(ISNUMBER($D67),MAX(0,$D67-IF(ISNUMBER($F67),$F67,0)),""))</f>
        <v/>
      </c>
      <c r="H67" s="22">
        <f>IF($A67="","",IF(OR(NOT(ISNUMBER($C67)),NOT(ISNUMBER($D67))),"Check",IF(OR(AND(IFERROR($F67&gt;0,FALSE()),$E67=""),AND($E67&lt;&gt;"",NOT(IFERROR($F67&gt;0,FALSE()))),IFERROR($F67&gt;$D67,FALSE())),"Check",IF(IFERROR($G67&lt;=0,FALSE()),"Received",IF($C67&lt;TODAY(),"Past due",IF(IFERROR($F67&gt;0,FALSE()),"Partial","Scheduled"))))))</f>
        <v/>
      </c>
      <c r="I67" s="26" t="n"/>
    </row>
    <row r="68" ht="21" customHeight="1">
      <c r="A68" s="17" t="n"/>
      <c r="B68" s="25" t="n"/>
      <c r="C68" s="34" t="n"/>
      <c r="D68" s="19" t="n"/>
      <c r="E68" s="34" t="n"/>
      <c r="F68" s="19" t="n"/>
      <c r="G68" s="23">
        <f>IF($A68="","",IF(ISNUMBER($D68),MAX(0,$D68-IF(ISNUMBER($F68),$F68,0)),""))</f>
        <v/>
      </c>
      <c r="H68" s="24">
        <f>IF($A68="","",IF(OR(NOT(ISNUMBER($C68)),NOT(ISNUMBER($D68))),"Check",IF(OR(AND(IFERROR($F68&gt;0,FALSE()),$E68=""),AND($E68&lt;&gt;"",NOT(IFERROR($F68&gt;0,FALSE()))),IFERROR($F68&gt;$D68,FALSE())),"Check",IF(IFERROR($G68&lt;=0,FALSE()),"Received",IF($C68&lt;TODAY(),"Past due",IF(IFERROR($F68&gt;0,FALSE()),"Partial","Scheduled"))))))</f>
        <v/>
      </c>
      <c r="I68" s="26" t="n"/>
    </row>
    <row r="69" ht="21" customHeight="1">
      <c r="A69" s="17" t="n"/>
      <c r="B69" s="25" t="n"/>
      <c r="C69" s="34" t="n"/>
      <c r="D69" s="19" t="n"/>
      <c r="E69" s="34" t="n"/>
      <c r="F69" s="19" t="n"/>
      <c r="G69" s="21">
        <f>IF($A69="","",IF(ISNUMBER($D69),MAX(0,$D69-IF(ISNUMBER($F69),$F69,0)),""))</f>
        <v/>
      </c>
      <c r="H69" s="22">
        <f>IF($A69="","",IF(OR(NOT(ISNUMBER($C69)),NOT(ISNUMBER($D69))),"Check",IF(OR(AND(IFERROR($F69&gt;0,FALSE()),$E69=""),AND($E69&lt;&gt;"",NOT(IFERROR($F69&gt;0,FALSE()))),IFERROR($F69&gt;$D69,FALSE())),"Check",IF(IFERROR($G69&lt;=0,FALSE()),"Received",IF($C69&lt;TODAY(),"Past due",IF(IFERROR($F69&gt;0,FALSE()),"Partial","Scheduled"))))))</f>
        <v/>
      </c>
      <c r="I69" s="26" t="n"/>
    </row>
    <row r="70" ht="21" customHeight="1">
      <c r="A70" s="17" t="n"/>
      <c r="B70" s="25" t="n"/>
      <c r="C70" s="34" t="n"/>
      <c r="D70" s="19" t="n"/>
      <c r="E70" s="34" t="n"/>
      <c r="F70" s="19" t="n"/>
      <c r="G70" s="23">
        <f>IF($A70="","",IF(ISNUMBER($D70),MAX(0,$D70-IF(ISNUMBER($F70),$F70,0)),""))</f>
        <v/>
      </c>
      <c r="H70" s="24">
        <f>IF($A70="","",IF(OR(NOT(ISNUMBER($C70)),NOT(ISNUMBER($D70))),"Check",IF(OR(AND(IFERROR($F70&gt;0,FALSE()),$E70=""),AND($E70&lt;&gt;"",NOT(IFERROR($F70&gt;0,FALSE()))),IFERROR($F70&gt;$D70,FALSE())),"Check",IF(IFERROR($G70&lt;=0,FALSE()),"Received",IF($C70&lt;TODAY(),"Past due",IF(IFERROR($F70&gt;0,FALSE()),"Partial","Scheduled"))))))</f>
        <v/>
      </c>
      <c r="I70" s="26" t="n"/>
    </row>
    <row r="71" ht="21" customHeight="1">
      <c r="A71" s="17" t="n"/>
      <c r="B71" s="25" t="n"/>
      <c r="C71" s="34" t="n"/>
      <c r="D71" s="19" t="n"/>
      <c r="E71" s="34" t="n"/>
      <c r="F71" s="19" t="n"/>
      <c r="G71" s="21">
        <f>IF($A71="","",IF(ISNUMBER($D71),MAX(0,$D71-IF(ISNUMBER($F71),$F71,0)),""))</f>
        <v/>
      </c>
      <c r="H71" s="22">
        <f>IF($A71="","",IF(OR(NOT(ISNUMBER($C71)),NOT(ISNUMBER($D71))),"Check",IF(OR(AND(IFERROR($F71&gt;0,FALSE()),$E71=""),AND($E71&lt;&gt;"",NOT(IFERROR($F71&gt;0,FALSE()))),IFERROR($F71&gt;$D71,FALSE())),"Check",IF(IFERROR($G71&lt;=0,FALSE()),"Received",IF($C71&lt;TODAY(),"Past due",IF(IFERROR($F71&gt;0,FALSE()),"Partial","Scheduled"))))))</f>
        <v/>
      </c>
      <c r="I71" s="26" t="n"/>
    </row>
    <row r="72" ht="21" customHeight="1">
      <c r="A72" s="17" t="n"/>
      <c r="B72" s="25" t="n"/>
      <c r="C72" s="34" t="n"/>
      <c r="D72" s="19" t="n"/>
      <c r="E72" s="34" t="n"/>
      <c r="F72" s="19" t="n"/>
      <c r="G72" s="23">
        <f>IF($A72="","",IF(ISNUMBER($D72),MAX(0,$D72-IF(ISNUMBER($F72),$F72,0)),""))</f>
        <v/>
      </c>
      <c r="H72" s="24">
        <f>IF($A72="","",IF(OR(NOT(ISNUMBER($C72)),NOT(ISNUMBER($D72))),"Check",IF(OR(AND(IFERROR($F72&gt;0,FALSE()),$E72=""),AND($E72&lt;&gt;"",NOT(IFERROR($F72&gt;0,FALSE()))),IFERROR($F72&gt;$D72,FALSE())),"Check",IF(IFERROR($G72&lt;=0,FALSE()),"Received",IF($C72&lt;TODAY(),"Past due",IF(IFERROR($F72&gt;0,FALSE()),"Partial","Scheduled"))))))</f>
        <v/>
      </c>
      <c r="I72" s="26" t="n"/>
    </row>
    <row r="73" ht="21" customHeight="1">
      <c r="A73" s="17" t="n"/>
      <c r="B73" s="25" t="n"/>
      <c r="C73" s="34" t="n"/>
      <c r="D73" s="19" t="n"/>
      <c r="E73" s="34" t="n"/>
      <c r="F73" s="19" t="n"/>
      <c r="G73" s="21">
        <f>IF($A73="","",IF(ISNUMBER($D73),MAX(0,$D73-IF(ISNUMBER($F73),$F73,0)),""))</f>
        <v/>
      </c>
      <c r="H73" s="22">
        <f>IF($A73="","",IF(OR(NOT(ISNUMBER($C73)),NOT(ISNUMBER($D73))),"Check",IF(OR(AND(IFERROR($F73&gt;0,FALSE()),$E73=""),AND($E73&lt;&gt;"",NOT(IFERROR($F73&gt;0,FALSE()))),IFERROR($F73&gt;$D73,FALSE())),"Check",IF(IFERROR($G73&lt;=0,FALSE()),"Received",IF($C73&lt;TODAY(),"Past due",IF(IFERROR($F73&gt;0,FALSE()),"Partial","Scheduled"))))))</f>
        <v/>
      </c>
      <c r="I73" s="26" t="n"/>
    </row>
    <row r="74" ht="21" customHeight="1">
      <c r="A74" s="17" t="n"/>
      <c r="B74" s="25" t="n"/>
      <c r="C74" s="34" t="n"/>
      <c r="D74" s="19" t="n"/>
      <c r="E74" s="34" t="n"/>
      <c r="F74" s="19" t="n"/>
      <c r="G74" s="23">
        <f>IF($A74="","",IF(ISNUMBER($D74),MAX(0,$D74-IF(ISNUMBER($F74),$F74,0)),""))</f>
        <v/>
      </c>
      <c r="H74" s="24">
        <f>IF($A74="","",IF(OR(NOT(ISNUMBER($C74)),NOT(ISNUMBER($D74))),"Check",IF(OR(AND(IFERROR($F74&gt;0,FALSE()),$E74=""),AND($E74&lt;&gt;"",NOT(IFERROR($F74&gt;0,FALSE()))),IFERROR($F74&gt;$D74,FALSE())),"Check",IF(IFERROR($G74&lt;=0,FALSE()),"Received",IF($C74&lt;TODAY(),"Past due",IF(IFERROR($F74&gt;0,FALSE()),"Partial","Scheduled"))))))</f>
        <v/>
      </c>
      <c r="I74" s="26" t="n"/>
    </row>
    <row r="75" ht="21" customHeight="1">
      <c r="A75" s="17" t="n"/>
      <c r="B75" s="25" t="n"/>
      <c r="C75" s="34" t="n"/>
      <c r="D75" s="19" t="n"/>
      <c r="E75" s="34" t="n"/>
      <c r="F75" s="19" t="n"/>
      <c r="G75" s="21">
        <f>IF($A75="","",IF(ISNUMBER($D75),MAX(0,$D75-IF(ISNUMBER($F75),$F75,0)),""))</f>
        <v/>
      </c>
      <c r="H75" s="22">
        <f>IF($A75="","",IF(OR(NOT(ISNUMBER($C75)),NOT(ISNUMBER($D75))),"Check",IF(OR(AND(IFERROR($F75&gt;0,FALSE()),$E75=""),AND($E75&lt;&gt;"",NOT(IFERROR($F75&gt;0,FALSE()))),IFERROR($F75&gt;$D75,FALSE())),"Check",IF(IFERROR($G75&lt;=0,FALSE()),"Received",IF($C75&lt;TODAY(),"Past due",IF(IFERROR($F75&gt;0,FALSE()),"Partial","Scheduled"))))))</f>
        <v/>
      </c>
      <c r="I75" s="26" t="n"/>
    </row>
    <row r="76" ht="21" customHeight="1">
      <c r="A76" s="17" t="n"/>
      <c r="B76" s="25" t="n"/>
      <c r="C76" s="34" t="n"/>
      <c r="D76" s="19" t="n"/>
      <c r="E76" s="34" t="n"/>
      <c r="F76" s="19" t="n"/>
      <c r="G76" s="23">
        <f>IF($A76="","",IF(ISNUMBER($D76),MAX(0,$D76-IF(ISNUMBER($F76),$F76,0)),""))</f>
        <v/>
      </c>
      <c r="H76" s="24">
        <f>IF($A76="","",IF(OR(NOT(ISNUMBER($C76)),NOT(ISNUMBER($D76))),"Check",IF(OR(AND(IFERROR($F76&gt;0,FALSE()),$E76=""),AND($E76&lt;&gt;"",NOT(IFERROR($F76&gt;0,FALSE()))),IFERROR($F76&gt;$D76,FALSE())),"Check",IF(IFERROR($G76&lt;=0,FALSE()),"Received",IF($C76&lt;TODAY(),"Past due",IF(IFERROR($F76&gt;0,FALSE()),"Partial","Scheduled"))))))</f>
        <v/>
      </c>
      <c r="I76" s="26" t="n"/>
    </row>
    <row r="77" ht="21" customHeight="1">
      <c r="A77" s="17" t="n"/>
      <c r="B77" s="25" t="n"/>
      <c r="C77" s="34" t="n"/>
      <c r="D77" s="19" t="n"/>
      <c r="E77" s="34" t="n"/>
      <c r="F77" s="19" t="n"/>
      <c r="G77" s="21">
        <f>IF($A77="","",IF(ISNUMBER($D77),MAX(0,$D77-IF(ISNUMBER($F77),$F77,0)),""))</f>
        <v/>
      </c>
      <c r="H77" s="22">
        <f>IF($A77="","",IF(OR(NOT(ISNUMBER($C77)),NOT(ISNUMBER($D77))),"Check",IF(OR(AND(IFERROR($F77&gt;0,FALSE()),$E77=""),AND($E77&lt;&gt;"",NOT(IFERROR($F77&gt;0,FALSE()))),IFERROR($F77&gt;$D77,FALSE())),"Check",IF(IFERROR($G77&lt;=0,FALSE()),"Received",IF($C77&lt;TODAY(),"Past due",IF(IFERROR($F77&gt;0,FALSE()),"Partial","Scheduled"))))))</f>
        <v/>
      </c>
      <c r="I77" s="26" t="n"/>
    </row>
    <row r="78" ht="21" customHeight="1">
      <c r="A78" s="17" t="n"/>
      <c r="B78" s="25" t="n"/>
      <c r="C78" s="34" t="n"/>
      <c r="D78" s="19" t="n"/>
      <c r="E78" s="34" t="n"/>
      <c r="F78" s="19" t="n"/>
      <c r="G78" s="23">
        <f>IF($A78="","",IF(ISNUMBER($D78),MAX(0,$D78-IF(ISNUMBER($F78),$F78,0)),""))</f>
        <v/>
      </c>
      <c r="H78" s="24">
        <f>IF($A78="","",IF(OR(NOT(ISNUMBER($C78)),NOT(ISNUMBER($D78))),"Check",IF(OR(AND(IFERROR($F78&gt;0,FALSE()),$E78=""),AND($E78&lt;&gt;"",NOT(IFERROR($F78&gt;0,FALSE()))),IFERROR($F78&gt;$D78,FALSE())),"Check",IF(IFERROR($G78&lt;=0,FALSE()),"Received",IF($C78&lt;TODAY(),"Past due",IF(IFERROR($F78&gt;0,FALSE()),"Partial","Scheduled"))))))</f>
        <v/>
      </c>
      <c r="I78" s="26" t="n"/>
    </row>
    <row r="79" ht="21" customHeight="1">
      <c r="A79" s="17" t="n"/>
      <c r="B79" s="25" t="n"/>
      <c r="C79" s="34" t="n"/>
      <c r="D79" s="19" t="n"/>
      <c r="E79" s="34" t="n"/>
      <c r="F79" s="19" t="n"/>
      <c r="G79" s="21">
        <f>IF($A79="","",IF(ISNUMBER($D79),MAX(0,$D79-IF(ISNUMBER($F79),$F79,0)),""))</f>
        <v/>
      </c>
      <c r="H79" s="22">
        <f>IF($A79="","",IF(OR(NOT(ISNUMBER($C79)),NOT(ISNUMBER($D79))),"Check",IF(OR(AND(IFERROR($F79&gt;0,FALSE()),$E79=""),AND($E79&lt;&gt;"",NOT(IFERROR($F79&gt;0,FALSE()))),IFERROR($F79&gt;$D79,FALSE())),"Check",IF(IFERROR($G79&lt;=0,FALSE()),"Received",IF($C79&lt;TODAY(),"Past due",IF(IFERROR($F79&gt;0,FALSE()),"Partial","Scheduled"))))))</f>
        <v/>
      </c>
      <c r="I79" s="26" t="n"/>
    </row>
    <row r="80" ht="21" customHeight="1">
      <c r="A80" s="17" t="n"/>
      <c r="B80" s="25" t="n"/>
      <c r="C80" s="34" t="n"/>
      <c r="D80" s="19" t="n"/>
      <c r="E80" s="34" t="n"/>
      <c r="F80" s="19" t="n"/>
      <c r="G80" s="23">
        <f>IF($A80="","",IF(ISNUMBER($D80),MAX(0,$D80-IF(ISNUMBER($F80),$F80,0)),""))</f>
        <v/>
      </c>
      <c r="H80" s="24">
        <f>IF($A80="","",IF(OR(NOT(ISNUMBER($C80)),NOT(ISNUMBER($D80))),"Check",IF(OR(AND(IFERROR($F80&gt;0,FALSE()),$E80=""),AND($E80&lt;&gt;"",NOT(IFERROR($F80&gt;0,FALSE()))),IFERROR($F80&gt;$D80,FALSE())),"Check",IF(IFERROR($G80&lt;=0,FALSE()),"Received",IF($C80&lt;TODAY(),"Past due",IF(IFERROR($F80&gt;0,FALSE()),"Partial","Scheduled"))))))</f>
        <v/>
      </c>
      <c r="I80" s="26" t="n"/>
    </row>
    <row r="81" ht="21" customHeight="1">
      <c r="A81" s="17" t="n"/>
      <c r="B81" s="25" t="n"/>
      <c r="C81" s="34" t="n"/>
      <c r="D81" s="19" t="n"/>
      <c r="E81" s="34" t="n"/>
      <c r="F81" s="19" t="n"/>
      <c r="G81" s="21">
        <f>IF($A81="","",IF(ISNUMBER($D81),MAX(0,$D81-IF(ISNUMBER($F81),$F81,0)),""))</f>
        <v/>
      </c>
      <c r="H81" s="22">
        <f>IF($A81="","",IF(OR(NOT(ISNUMBER($C81)),NOT(ISNUMBER($D81))),"Check",IF(OR(AND(IFERROR($F81&gt;0,FALSE()),$E81=""),AND($E81&lt;&gt;"",NOT(IFERROR($F81&gt;0,FALSE()))),IFERROR($F81&gt;$D81,FALSE())),"Check",IF(IFERROR($G81&lt;=0,FALSE()),"Received",IF($C81&lt;TODAY(),"Past due",IF(IFERROR($F81&gt;0,FALSE()),"Partial","Scheduled"))))))</f>
        <v/>
      </c>
      <c r="I81" s="26" t="n"/>
    </row>
    <row r="82" ht="21" customHeight="1">
      <c r="A82" s="17" t="n"/>
      <c r="B82" s="25" t="n"/>
      <c r="C82" s="34" t="n"/>
      <c r="D82" s="19" t="n"/>
      <c r="E82" s="34" t="n"/>
      <c r="F82" s="19" t="n"/>
      <c r="G82" s="23">
        <f>IF($A82="","",IF(ISNUMBER($D82),MAX(0,$D82-IF(ISNUMBER($F82),$F82,0)),""))</f>
        <v/>
      </c>
      <c r="H82" s="24">
        <f>IF($A82="","",IF(OR(NOT(ISNUMBER($C82)),NOT(ISNUMBER($D82))),"Check",IF(OR(AND(IFERROR($F82&gt;0,FALSE()),$E82=""),AND($E82&lt;&gt;"",NOT(IFERROR($F82&gt;0,FALSE()))),IFERROR($F82&gt;$D82,FALSE())),"Check",IF(IFERROR($G82&lt;=0,FALSE()),"Received",IF($C82&lt;TODAY(),"Past due",IF(IFERROR($F82&gt;0,FALSE()),"Partial","Scheduled"))))))</f>
        <v/>
      </c>
      <c r="I82" s="26" t="n"/>
    </row>
    <row r="83" ht="21" customHeight="1">
      <c r="A83" s="17" t="n"/>
      <c r="B83" s="25" t="n"/>
      <c r="C83" s="34" t="n"/>
      <c r="D83" s="19" t="n"/>
      <c r="E83" s="34" t="n"/>
      <c r="F83" s="19" t="n"/>
      <c r="G83" s="21">
        <f>IF($A83="","",IF(ISNUMBER($D83),MAX(0,$D83-IF(ISNUMBER($F83),$F83,0)),""))</f>
        <v/>
      </c>
      <c r="H83" s="22">
        <f>IF($A83="","",IF(OR(NOT(ISNUMBER($C83)),NOT(ISNUMBER($D83))),"Check",IF(OR(AND(IFERROR($F83&gt;0,FALSE()),$E83=""),AND($E83&lt;&gt;"",NOT(IFERROR($F83&gt;0,FALSE()))),IFERROR($F83&gt;$D83,FALSE())),"Check",IF(IFERROR($G83&lt;=0,FALSE()),"Received",IF($C83&lt;TODAY(),"Past due",IF(IFERROR($F83&gt;0,FALSE()),"Partial","Scheduled"))))))</f>
        <v/>
      </c>
      <c r="I83" s="26" t="n"/>
    </row>
    <row r="84" ht="21" customHeight="1">
      <c r="A84" s="17" t="n"/>
      <c r="B84" s="25" t="n"/>
      <c r="C84" s="34" t="n"/>
      <c r="D84" s="19" t="n"/>
      <c r="E84" s="34" t="n"/>
      <c r="F84" s="19" t="n"/>
      <c r="G84" s="23">
        <f>IF($A84="","",IF(ISNUMBER($D84),MAX(0,$D84-IF(ISNUMBER($F84),$F84,0)),""))</f>
        <v/>
      </c>
      <c r="H84" s="24">
        <f>IF($A84="","",IF(OR(NOT(ISNUMBER($C84)),NOT(ISNUMBER($D84))),"Check",IF(OR(AND(IFERROR($F84&gt;0,FALSE()),$E84=""),AND($E84&lt;&gt;"",NOT(IFERROR($F84&gt;0,FALSE()))),IFERROR($F84&gt;$D84,FALSE())),"Check",IF(IFERROR($G84&lt;=0,FALSE()),"Received",IF($C84&lt;TODAY(),"Past due",IF(IFERROR($F84&gt;0,FALSE()),"Partial","Scheduled"))))))</f>
        <v/>
      </c>
      <c r="I84" s="26" t="n"/>
    </row>
    <row r="85" ht="21" customHeight="1">
      <c r="A85" s="17" t="n"/>
      <c r="B85" s="25" t="n"/>
      <c r="C85" s="34" t="n"/>
      <c r="D85" s="19" t="n"/>
      <c r="E85" s="34" t="n"/>
      <c r="F85" s="19" t="n"/>
      <c r="G85" s="21">
        <f>IF($A85="","",IF(ISNUMBER($D85),MAX(0,$D85-IF(ISNUMBER($F85),$F85,0)),""))</f>
        <v/>
      </c>
      <c r="H85" s="22">
        <f>IF($A85="","",IF(OR(NOT(ISNUMBER($C85)),NOT(ISNUMBER($D85))),"Check",IF(OR(AND(IFERROR($F85&gt;0,FALSE()),$E85=""),AND($E85&lt;&gt;"",NOT(IFERROR($F85&gt;0,FALSE()))),IFERROR($F85&gt;$D85,FALSE())),"Check",IF(IFERROR($G85&lt;=0,FALSE()),"Received",IF($C85&lt;TODAY(),"Past due",IF(IFERROR($F85&gt;0,FALSE()),"Partial","Scheduled"))))))</f>
        <v/>
      </c>
      <c r="I85" s="26" t="n"/>
    </row>
    <row r="86" ht="21" customHeight="1">
      <c r="A86" s="17" t="n"/>
      <c r="B86" s="25" t="n"/>
      <c r="C86" s="34" t="n"/>
      <c r="D86" s="19" t="n"/>
      <c r="E86" s="34" t="n"/>
      <c r="F86" s="19" t="n"/>
      <c r="G86" s="23">
        <f>IF($A86="","",IF(ISNUMBER($D86),MAX(0,$D86-IF(ISNUMBER($F86),$F86,0)),""))</f>
        <v/>
      </c>
      <c r="H86" s="24">
        <f>IF($A86="","",IF(OR(NOT(ISNUMBER($C86)),NOT(ISNUMBER($D86))),"Check",IF(OR(AND(IFERROR($F86&gt;0,FALSE()),$E86=""),AND($E86&lt;&gt;"",NOT(IFERROR($F86&gt;0,FALSE()))),IFERROR($F86&gt;$D86,FALSE())),"Check",IF(IFERROR($G86&lt;=0,FALSE()),"Received",IF($C86&lt;TODAY(),"Past due",IF(IFERROR($F86&gt;0,FALSE()),"Partial","Scheduled"))))))</f>
        <v/>
      </c>
      <c r="I86" s="26" t="n"/>
    </row>
    <row r="87" ht="21" customHeight="1">
      <c r="A87" s="17" t="n"/>
      <c r="B87" s="25" t="n"/>
      <c r="C87" s="34" t="n"/>
      <c r="D87" s="19" t="n"/>
      <c r="E87" s="34" t="n"/>
      <c r="F87" s="19" t="n"/>
      <c r="G87" s="21">
        <f>IF($A87="","",IF(ISNUMBER($D87),MAX(0,$D87-IF(ISNUMBER($F87),$F87,0)),""))</f>
        <v/>
      </c>
      <c r="H87" s="22">
        <f>IF($A87="","",IF(OR(NOT(ISNUMBER($C87)),NOT(ISNUMBER($D87))),"Check",IF(OR(AND(IFERROR($F87&gt;0,FALSE()),$E87=""),AND($E87&lt;&gt;"",NOT(IFERROR($F87&gt;0,FALSE()))),IFERROR($F87&gt;$D87,FALSE())),"Check",IF(IFERROR($G87&lt;=0,FALSE()),"Received",IF($C87&lt;TODAY(),"Past due",IF(IFERROR($F87&gt;0,FALSE()),"Partial","Scheduled"))))))</f>
        <v/>
      </c>
      <c r="I87" s="26" t="n"/>
    </row>
    <row r="88" ht="21" customHeight="1">
      <c r="A88" s="17" t="n"/>
      <c r="B88" s="25" t="n"/>
      <c r="C88" s="34" t="n"/>
      <c r="D88" s="19" t="n"/>
      <c r="E88" s="34" t="n"/>
      <c r="F88" s="19" t="n"/>
      <c r="G88" s="23">
        <f>IF($A88="","",IF(ISNUMBER($D88),MAX(0,$D88-IF(ISNUMBER($F88),$F88,0)),""))</f>
        <v/>
      </c>
      <c r="H88" s="24">
        <f>IF($A88="","",IF(OR(NOT(ISNUMBER($C88)),NOT(ISNUMBER($D88))),"Check",IF(OR(AND(IFERROR($F88&gt;0,FALSE()),$E88=""),AND($E88&lt;&gt;"",NOT(IFERROR($F88&gt;0,FALSE()))),IFERROR($F88&gt;$D88,FALSE())),"Check",IF(IFERROR($G88&lt;=0,FALSE()),"Received",IF($C88&lt;TODAY(),"Past due",IF(IFERROR($F88&gt;0,FALSE()),"Partial","Scheduled"))))))</f>
        <v/>
      </c>
      <c r="I88" s="26" t="n"/>
    </row>
    <row r="89" ht="21" customHeight="1">
      <c r="A89" s="17" t="n"/>
      <c r="B89" s="25" t="n"/>
      <c r="C89" s="34" t="n"/>
      <c r="D89" s="19" t="n"/>
      <c r="E89" s="34" t="n"/>
      <c r="F89" s="19" t="n"/>
      <c r="G89" s="21">
        <f>IF($A89="","",IF(ISNUMBER($D89),MAX(0,$D89-IF(ISNUMBER($F89),$F89,0)),""))</f>
        <v/>
      </c>
      <c r="H89" s="22">
        <f>IF($A89="","",IF(OR(NOT(ISNUMBER($C89)),NOT(ISNUMBER($D89))),"Check",IF(OR(AND(IFERROR($F89&gt;0,FALSE()),$E89=""),AND($E89&lt;&gt;"",NOT(IFERROR($F89&gt;0,FALSE()))),IFERROR($F89&gt;$D89,FALSE())),"Check",IF(IFERROR($G89&lt;=0,FALSE()),"Received",IF($C89&lt;TODAY(),"Past due",IF(IFERROR($F89&gt;0,FALSE()),"Partial","Scheduled"))))))</f>
        <v/>
      </c>
      <c r="I89" s="26" t="n"/>
    </row>
    <row r="90" ht="21" customHeight="1">
      <c r="A90" s="17" t="n"/>
      <c r="B90" s="25" t="n"/>
      <c r="C90" s="34" t="n"/>
      <c r="D90" s="19" t="n"/>
      <c r="E90" s="34" t="n"/>
      <c r="F90" s="19" t="n"/>
      <c r="G90" s="23">
        <f>IF($A90="","",IF(ISNUMBER($D90),MAX(0,$D90-IF(ISNUMBER($F90),$F90,0)),""))</f>
        <v/>
      </c>
      <c r="H90" s="24">
        <f>IF($A90="","",IF(OR(NOT(ISNUMBER($C90)),NOT(ISNUMBER($D90))),"Check",IF(OR(AND(IFERROR($F90&gt;0,FALSE()),$E90=""),AND($E90&lt;&gt;"",NOT(IFERROR($F90&gt;0,FALSE()))),IFERROR($F90&gt;$D90,FALSE())),"Check",IF(IFERROR($G90&lt;=0,FALSE()),"Received",IF($C90&lt;TODAY(),"Past due",IF(IFERROR($F90&gt;0,FALSE()),"Partial","Scheduled"))))))</f>
        <v/>
      </c>
      <c r="I90" s="26" t="n"/>
    </row>
    <row r="91" ht="21" customHeight="1">
      <c r="A91" s="17" t="n"/>
      <c r="B91" s="25" t="n"/>
      <c r="C91" s="34" t="n"/>
      <c r="D91" s="19" t="n"/>
      <c r="E91" s="34" t="n"/>
      <c r="F91" s="19" t="n"/>
      <c r="G91" s="21">
        <f>IF($A91="","",IF(ISNUMBER($D91),MAX(0,$D91-IF(ISNUMBER($F91),$F91,0)),""))</f>
        <v/>
      </c>
      <c r="H91" s="22">
        <f>IF($A91="","",IF(OR(NOT(ISNUMBER($C91)),NOT(ISNUMBER($D91))),"Check",IF(OR(AND(IFERROR($F91&gt;0,FALSE()),$E91=""),AND($E91&lt;&gt;"",NOT(IFERROR($F91&gt;0,FALSE()))),IFERROR($F91&gt;$D91,FALSE())),"Check",IF(IFERROR($G91&lt;=0,FALSE()),"Received",IF($C91&lt;TODAY(),"Past due",IF(IFERROR($F91&gt;0,FALSE()),"Partial","Scheduled"))))))</f>
        <v/>
      </c>
      <c r="I91" s="26" t="n"/>
    </row>
    <row r="92" ht="21" customHeight="1">
      <c r="A92" s="17" t="n"/>
      <c r="B92" s="25" t="n"/>
      <c r="C92" s="34" t="n"/>
      <c r="D92" s="19" t="n"/>
      <c r="E92" s="34" t="n"/>
      <c r="F92" s="19" t="n"/>
      <c r="G92" s="23">
        <f>IF($A92="","",IF(ISNUMBER($D92),MAX(0,$D92-IF(ISNUMBER($F92),$F92,0)),""))</f>
        <v/>
      </c>
      <c r="H92" s="24">
        <f>IF($A92="","",IF(OR(NOT(ISNUMBER($C92)),NOT(ISNUMBER($D92))),"Check",IF(OR(AND(IFERROR($F92&gt;0,FALSE()),$E92=""),AND($E92&lt;&gt;"",NOT(IFERROR($F92&gt;0,FALSE()))),IFERROR($F92&gt;$D92,FALSE())),"Check",IF(IFERROR($G92&lt;=0,FALSE()),"Received",IF($C92&lt;TODAY(),"Past due",IF(IFERROR($F92&gt;0,FALSE()),"Partial","Scheduled"))))))</f>
        <v/>
      </c>
      <c r="I92" s="26" t="n"/>
    </row>
    <row r="93" ht="21" customHeight="1">
      <c r="A93" s="17" t="n"/>
      <c r="B93" s="25" t="n"/>
      <c r="C93" s="34" t="n"/>
      <c r="D93" s="19" t="n"/>
      <c r="E93" s="34" t="n"/>
      <c r="F93" s="19" t="n"/>
      <c r="G93" s="21">
        <f>IF($A93="","",IF(ISNUMBER($D93),MAX(0,$D93-IF(ISNUMBER($F93),$F93,0)),""))</f>
        <v/>
      </c>
      <c r="H93" s="22">
        <f>IF($A93="","",IF(OR(NOT(ISNUMBER($C93)),NOT(ISNUMBER($D93))),"Check",IF(OR(AND(IFERROR($F93&gt;0,FALSE()),$E93=""),AND($E93&lt;&gt;"",NOT(IFERROR($F93&gt;0,FALSE()))),IFERROR($F93&gt;$D93,FALSE())),"Check",IF(IFERROR($G93&lt;=0,FALSE()),"Received",IF($C93&lt;TODAY(),"Past due",IF(IFERROR($F93&gt;0,FALSE()),"Partial","Scheduled"))))))</f>
        <v/>
      </c>
      <c r="I93" s="26" t="n"/>
    </row>
    <row r="94" ht="21" customHeight="1">
      <c r="A94" s="17" t="n"/>
      <c r="B94" s="25" t="n"/>
      <c r="C94" s="34" t="n"/>
      <c r="D94" s="19" t="n"/>
      <c r="E94" s="34" t="n"/>
      <c r="F94" s="19" t="n"/>
      <c r="G94" s="23">
        <f>IF($A94="","",IF(ISNUMBER($D94),MAX(0,$D94-IF(ISNUMBER($F94),$F94,0)),""))</f>
        <v/>
      </c>
      <c r="H94" s="24">
        <f>IF($A94="","",IF(OR(NOT(ISNUMBER($C94)),NOT(ISNUMBER($D94))),"Check",IF(OR(AND(IFERROR($F94&gt;0,FALSE()),$E94=""),AND($E94&lt;&gt;"",NOT(IFERROR($F94&gt;0,FALSE()))),IFERROR($F94&gt;$D94,FALSE())),"Check",IF(IFERROR($G94&lt;=0,FALSE()),"Received",IF($C94&lt;TODAY(),"Past due",IF(IFERROR($F94&gt;0,FALSE()),"Partial","Scheduled"))))))</f>
        <v/>
      </c>
      <c r="I94" s="26" t="n"/>
    </row>
    <row r="95" ht="21" customHeight="1">
      <c r="A95" s="17" t="n"/>
      <c r="B95" s="25" t="n"/>
      <c r="C95" s="34" t="n"/>
      <c r="D95" s="19" t="n"/>
      <c r="E95" s="34" t="n"/>
      <c r="F95" s="19" t="n"/>
      <c r="G95" s="21">
        <f>IF($A95="","",IF(ISNUMBER($D95),MAX(0,$D95-IF(ISNUMBER($F95),$F95,0)),""))</f>
        <v/>
      </c>
      <c r="H95" s="22">
        <f>IF($A95="","",IF(OR(NOT(ISNUMBER($C95)),NOT(ISNUMBER($D95))),"Check",IF(OR(AND(IFERROR($F95&gt;0,FALSE()),$E95=""),AND($E95&lt;&gt;"",NOT(IFERROR($F95&gt;0,FALSE()))),IFERROR($F95&gt;$D95,FALSE())),"Check",IF(IFERROR($G95&lt;=0,FALSE()),"Received",IF($C95&lt;TODAY(),"Past due",IF(IFERROR($F95&gt;0,FALSE()),"Partial","Scheduled"))))))</f>
        <v/>
      </c>
      <c r="I95" s="26" t="n"/>
    </row>
    <row r="96" ht="21" customHeight="1">
      <c r="A96" s="17" t="n"/>
      <c r="B96" s="25" t="n"/>
      <c r="C96" s="34" t="n"/>
      <c r="D96" s="19" t="n"/>
      <c r="E96" s="34" t="n"/>
      <c r="F96" s="19" t="n"/>
      <c r="G96" s="23">
        <f>IF($A96="","",IF(ISNUMBER($D96),MAX(0,$D96-IF(ISNUMBER($F96),$F96,0)),""))</f>
        <v/>
      </c>
      <c r="H96" s="24">
        <f>IF($A96="","",IF(OR(NOT(ISNUMBER($C96)),NOT(ISNUMBER($D96))),"Check",IF(OR(AND(IFERROR($F96&gt;0,FALSE()),$E96=""),AND($E96&lt;&gt;"",NOT(IFERROR($F96&gt;0,FALSE()))),IFERROR($F96&gt;$D96,FALSE())),"Check",IF(IFERROR($G96&lt;=0,FALSE()),"Received",IF($C96&lt;TODAY(),"Past due",IF(IFERROR($F96&gt;0,FALSE()),"Partial","Scheduled"))))))</f>
        <v/>
      </c>
      <c r="I96" s="26" t="n"/>
    </row>
    <row r="97" ht="21" customHeight="1">
      <c r="A97" s="17" t="n"/>
      <c r="B97" s="25" t="n"/>
      <c r="C97" s="34" t="n"/>
      <c r="D97" s="19" t="n"/>
      <c r="E97" s="34" t="n"/>
      <c r="F97" s="19" t="n"/>
      <c r="G97" s="21">
        <f>IF($A97="","",IF(ISNUMBER($D97),MAX(0,$D97-IF(ISNUMBER($F97),$F97,0)),""))</f>
        <v/>
      </c>
      <c r="H97" s="22">
        <f>IF($A97="","",IF(OR(NOT(ISNUMBER($C97)),NOT(ISNUMBER($D97))),"Check",IF(OR(AND(IFERROR($F97&gt;0,FALSE()),$E97=""),AND($E97&lt;&gt;"",NOT(IFERROR($F97&gt;0,FALSE()))),IFERROR($F97&gt;$D97,FALSE())),"Check",IF(IFERROR($G97&lt;=0,FALSE()),"Received",IF($C97&lt;TODAY(),"Past due",IF(IFERROR($F97&gt;0,FALSE()),"Partial","Scheduled"))))))</f>
        <v/>
      </c>
      <c r="I97" s="26" t="n"/>
    </row>
    <row r="98" ht="21" customHeight="1">
      <c r="A98" s="17" t="n"/>
      <c r="B98" s="25" t="n"/>
      <c r="C98" s="34" t="n"/>
      <c r="D98" s="19" t="n"/>
      <c r="E98" s="34" t="n"/>
      <c r="F98" s="19" t="n"/>
      <c r="G98" s="23">
        <f>IF($A98="","",IF(ISNUMBER($D98),MAX(0,$D98-IF(ISNUMBER($F98),$F98,0)),""))</f>
        <v/>
      </c>
      <c r="H98" s="24">
        <f>IF($A98="","",IF(OR(NOT(ISNUMBER($C98)),NOT(ISNUMBER($D98))),"Check",IF(OR(AND(IFERROR($F98&gt;0,FALSE()),$E98=""),AND($E98&lt;&gt;"",NOT(IFERROR($F98&gt;0,FALSE()))),IFERROR($F98&gt;$D98,FALSE())),"Check",IF(IFERROR($G98&lt;=0,FALSE()),"Received",IF($C98&lt;TODAY(),"Past due",IF(IFERROR($F98&gt;0,FALSE()),"Partial","Scheduled"))))))</f>
        <v/>
      </c>
      <c r="I98" s="26" t="n"/>
    </row>
    <row r="99" ht="21" customHeight="1">
      <c r="A99" s="17" t="n"/>
      <c r="B99" s="25" t="n"/>
      <c r="C99" s="34" t="n"/>
      <c r="D99" s="19" t="n"/>
      <c r="E99" s="34" t="n"/>
      <c r="F99" s="19" t="n"/>
      <c r="G99" s="21">
        <f>IF($A99="","",IF(ISNUMBER($D99),MAX(0,$D99-IF(ISNUMBER($F99),$F99,0)),""))</f>
        <v/>
      </c>
      <c r="H99" s="22">
        <f>IF($A99="","",IF(OR(NOT(ISNUMBER($C99)),NOT(ISNUMBER($D99))),"Check",IF(OR(AND(IFERROR($F99&gt;0,FALSE()),$E99=""),AND($E99&lt;&gt;"",NOT(IFERROR($F99&gt;0,FALSE()))),IFERROR($F99&gt;$D99,FALSE())),"Check",IF(IFERROR($G99&lt;=0,FALSE()),"Received",IF($C99&lt;TODAY(),"Past due",IF(IFERROR($F99&gt;0,FALSE()),"Partial","Scheduled"))))))</f>
        <v/>
      </c>
      <c r="I99" s="26" t="n"/>
    </row>
    <row r="100" ht="21" customHeight="1">
      <c r="A100" s="17" t="n"/>
      <c r="B100" s="25" t="n"/>
      <c r="C100" s="34" t="n"/>
      <c r="D100" s="19" t="n"/>
      <c r="E100" s="34" t="n"/>
      <c r="F100" s="19" t="n"/>
      <c r="G100" s="23">
        <f>IF($A100="","",IF(ISNUMBER($D100),MAX(0,$D100-IF(ISNUMBER($F100),$F100,0)),""))</f>
        <v/>
      </c>
      <c r="H100" s="24">
        <f>IF($A100="","",IF(OR(NOT(ISNUMBER($C100)),NOT(ISNUMBER($D100))),"Check",IF(OR(AND(IFERROR($F100&gt;0,FALSE()),$E100=""),AND($E100&lt;&gt;"",NOT(IFERROR($F100&gt;0,FALSE()))),IFERROR($F100&gt;$D100,FALSE())),"Check",IF(IFERROR($G100&lt;=0,FALSE()),"Received",IF($C100&lt;TODAY(),"Past due",IF(IFERROR($F100&gt;0,FALSE()),"Partial","Scheduled"))))))</f>
        <v/>
      </c>
      <c r="I100" s="26" t="n"/>
    </row>
    <row r="101" ht="21" customHeight="1">
      <c r="A101" s="17" t="n"/>
      <c r="B101" s="25" t="n"/>
      <c r="C101" s="34" t="n"/>
      <c r="D101" s="19" t="n"/>
      <c r="E101" s="34" t="n"/>
      <c r="F101" s="19" t="n"/>
      <c r="G101" s="21">
        <f>IF($A101="","",IF(ISNUMBER($D101),MAX(0,$D101-IF(ISNUMBER($F101),$F101,0)),""))</f>
        <v/>
      </c>
      <c r="H101" s="22">
        <f>IF($A101="","",IF(OR(NOT(ISNUMBER($C101)),NOT(ISNUMBER($D101))),"Check",IF(OR(AND(IFERROR($F101&gt;0,FALSE()),$E101=""),AND($E101&lt;&gt;"",NOT(IFERROR($F101&gt;0,FALSE()))),IFERROR($F101&gt;$D101,FALSE())),"Check",IF(IFERROR($G101&lt;=0,FALSE()),"Received",IF($C101&lt;TODAY(),"Past due",IF(IFERROR($F101&gt;0,FALSE()),"Partial","Scheduled"))))))</f>
        <v/>
      </c>
      <c r="I101" s="26" t="n"/>
    </row>
    <row r="102" ht="21" customHeight="1">
      <c r="A102" s="17" t="n"/>
      <c r="B102" s="25" t="n"/>
      <c r="C102" s="34" t="n"/>
      <c r="D102" s="19" t="n"/>
      <c r="E102" s="34" t="n"/>
      <c r="F102" s="19" t="n"/>
      <c r="G102" s="23">
        <f>IF($A102="","",IF(ISNUMBER($D102),MAX(0,$D102-IF(ISNUMBER($F102),$F102,0)),""))</f>
        <v/>
      </c>
      <c r="H102" s="24">
        <f>IF($A102="","",IF(OR(NOT(ISNUMBER($C102)),NOT(ISNUMBER($D102))),"Check",IF(OR(AND(IFERROR($F102&gt;0,FALSE()),$E102=""),AND($E102&lt;&gt;"",NOT(IFERROR($F102&gt;0,FALSE()))),IFERROR($F102&gt;$D102,FALSE())),"Check",IF(IFERROR($G102&lt;=0,FALSE()),"Received",IF($C102&lt;TODAY(),"Past due",IF(IFERROR($F102&gt;0,FALSE()),"Partial","Scheduled"))))))</f>
        <v/>
      </c>
      <c r="I102" s="26" t="n"/>
    </row>
    <row r="103" ht="21" customHeight="1">
      <c r="A103" s="17" t="n"/>
      <c r="B103" s="25" t="n"/>
      <c r="C103" s="34" t="n"/>
      <c r="D103" s="19" t="n"/>
      <c r="E103" s="34" t="n"/>
      <c r="F103" s="19" t="n"/>
      <c r="G103" s="21">
        <f>IF($A103="","",IF(ISNUMBER($D103),MAX(0,$D103-IF(ISNUMBER($F103),$F103,0)),""))</f>
        <v/>
      </c>
      <c r="H103" s="22">
        <f>IF($A103="","",IF(OR(NOT(ISNUMBER($C103)),NOT(ISNUMBER($D103))),"Check",IF(OR(AND(IFERROR($F103&gt;0,FALSE()),$E103=""),AND($E103&lt;&gt;"",NOT(IFERROR($F103&gt;0,FALSE()))),IFERROR($F103&gt;$D103,FALSE())),"Check",IF(IFERROR($G103&lt;=0,FALSE()),"Received",IF($C103&lt;TODAY(),"Past due",IF(IFERROR($F103&gt;0,FALSE()),"Partial","Scheduled"))))))</f>
        <v/>
      </c>
      <c r="I103" s="26" t="n"/>
    </row>
    <row r="104" ht="21" customHeight="1">
      <c r="A104" s="17" t="n"/>
      <c r="B104" s="25" t="n"/>
      <c r="C104" s="34" t="n"/>
      <c r="D104" s="19" t="n"/>
      <c r="E104" s="34" t="n"/>
      <c r="F104" s="19" t="n"/>
      <c r="G104" s="23">
        <f>IF($A104="","",IF(ISNUMBER($D104),MAX(0,$D104-IF(ISNUMBER($F104),$F104,0)),""))</f>
        <v/>
      </c>
      <c r="H104" s="24">
        <f>IF($A104="","",IF(OR(NOT(ISNUMBER($C104)),NOT(ISNUMBER($D104))),"Check",IF(OR(AND(IFERROR($F104&gt;0,FALSE()),$E104=""),AND($E104&lt;&gt;"",NOT(IFERROR($F104&gt;0,FALSE()))),IFERROR($F104&gt;$D104,FALSE())),"Check",IF(IFERROR($G104&lt;=0,FALSE()),"Received",IF($C104&lt;TODAY(),"Past due",IF(IFERROR($F104&gt;0,FALSE()),"Partial","Scheduled"))))))</f>
        <v/>
      </c>
      <c r="I104" s="26" t="n"/>
    </row>
  </sheetData>
  <autoFilter ref="A4:I104"/>
  <mergeCells count="1">
    <mergeCell ref="A1:I1"/>
  </mergeCells>
  <conditionalFormatting sqref="A5:B104">
    <cfRule type="expression" priority="1" dxfId="0">
      <formula>AND($A5&lt;&gt;"",$B5&lt;&gt;"",COUNTIFS($A$5:$A$104,$A5,$B$5:$B$104,$B5)&gt;1)</formula>
    </cfRule>
  </conditionalFormatting>
  <conditionalFormatting sqref="C5:C104">
    <cfRule type="expression" priority="2" dxfId="2">
      <formula>AND(ISNUMBER($C5),ISNUMBER($G5),$G5&gt;0,$C5&gt;=TODAY(),$C5&lt;=TODAY()+Assumptions!$B$5,$H5&lt;&gt;"Check")</formula>
    </cfRule>
  </conditionalFormatting>
  <conditionalFormatting sqref="F5:F104">
    <cfRule type="expression" priority="3" dxfId="0">
      <formula>AND(ISNUMBER($F5),$F5&gt;0,$E5="")</formula>
    </cfRule>
    <cfRule type="expression" priority="4" dxfId="0">
      <formula>AND(ISNUMBER($F5),ISNUMBER($D5),$F5&gt;$D5)</formula>
    </cfRule>
  </conditionalFormatting>
  <conditionalFormatting sqref="H5:H104">
    <cfRule type="expression" priority="5" dxfId="0">
      <formula>$H5="Past due"</formula>
    </cfRule>
    <cfRule type="expression" priority="6" dxfId="0">
      <formula>$H5="Check"</formula>
    </cfRule>
    <cfRule type="expression" priority="7" dxfId="1">
      <formula>$H5="Received"</formula>
    </cfRule>
    <cfRule type="expression" priority="8" dxfId="2">
      <formula>$H5="Partial"</formula>
    </cfRule>
  </conditionalFormatting>
  <dataValidations count="6">
    <dataValidation sqref="A5:A104" showDropDown="0" showInputMessage="0" showErrorMessage="1" allowBlank="0" errorTitle="Choose an existing plan" error="Select a Plan ID entered on the Payment Plans sheet." type="list">
      <formula1>=INDIRECT("'Payment Plans'!$A$5:$A$104")</formula1>
    </dataValidation>
    <dataValidation sqref="B5:B104" showDropDown="0" showInputMessage="0" showErrorMessage="1" allowBlank="0" errorTitle="Check installment number" error="Enter a whole number within the editable installment limit." type="custom">
      <formula1>=OR(B5="",AND(ISNUMBER(B5),B5=INT(B5),B5&gt;=1,B5&lt;=INDIRECT("'Assumptions'!$B$10")))</formula1>
    </dataValidation>
    <dataValidation sqref="C5:C104" showDropDown="0" showInputMessage="0" showErrorMessage="1" allowBlank="0" errorTitle="Check due date" error="Enter a due date within the editable tracked date range." type="custom">
      <formula1>=OR(C5="",AND(ISNUMBER(C5),C5&gt;=INDIRECT("'Assumptions'!$B$8"),C5&lt;=INDIRECT("'Assumptions'!$B$9")))</formula1>
    </dataValidation>
    <dataValidation sqref="D5:D104" showDropDown="0" showInputMessage="0" showErrorMessage="1" allowBlank="0" errorTitle="Check scheduled amount" error="Enter a positive amount within the editable maximum installment amount." type="custom">
      <formula1>=OR(D5="",AND(ISNUMBER(D5),D5&gt;0,D5&lt;=INDIRECT("'Assumptions'!$B$7")))</formula1>
    </dataValidation>
    <dataValidation sqref="E5:E104" showDropDown="0" showInputMessage="0" showErrorMessage="1" allowBlank="0" errorTitle="Check receipt date" error="Enter a receipt date within the editable tracked date range." type="custom">
      <formula1>=OR(E5="",AND(ISNUMBER(E5),E5&gt;=INDIRECT("'Assumptions'!$B$8"),E5&lt;=INDIRECT("'Assumptions'!$B$9")))</formula1>
    </dataValidation>
    <dataValidation sqref="F5:F104" showDropDown="0" showInputMessage="0" showErrorMessage="1" allowBlank="0" errorTitle="Check received amount" error="Enter zero or a positive amount within the editable maximum installment amount." type="custom">
      <formula1>=OR(F5="",AND(ISNUMBER(F5),F5&gt;=0,F5&lt;=INDIRECT("'Assumptions'!$B$7")))</formula1>
    </dataValidation>
  </dataValidations>
  <pageMargins left="0.25" right="0.25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56" customWidth="1" min="3" max="3"/>
    <col width="3" customWidth="1" min="4" max="4"/>
    <col width="22" customWidth="1" min="5" max="5"/>
    <col width="3" customWidth="1" min="6" max="6"/>
    <col width="29" customWidth="1" min="7" max="7"/>
  </cols>
  <sheetData>
    <row r="1" ht="27" customHeight="1">
      <c r="A1" s="1" t="inlineStr">
        <is>
          <t>Assumptions and Editable Choices</t>
        </is>
      </c>
      <c r="B1" s="32" t="n"/>
      <c r="C1" s="32" t="n"/>
      <c r="D1" s="32" t="n"/>
      <c r="E1" s="32" t="n"/>
      <c r="F1" s="32" t="n"/>
      <c r="G1" s="33" t="n"/>
    </row>
    <row r="2" ht="20" customHeight="1">
      <c r="A2" s="3" t="inlineStr">
        <is>
          <t>Yellow values guide workbook validation and alerts. They are operating choices, not legal requirements.</t>
        </is>
      </c>
    </row>
    <row r="3"/>
    <row r="4" ht="30" customHeight="1">
      <c r="A4" s="16" t="inlineStr">
        <is>
          <t>Setting</t>
        </is>
      </c>
      <c r="B4" s="16" t="inlineStr">
        <is>
          <t>Value</t>
        </is>
      </c>
      <c r="C4" s="16" t="inlineStr">
        <is>
          <t>Use</t>
        </is>
      </c>
      <c r="E4" s="4" t="inlineStr">
        <is>
          <t>Plan status choices</t>
        </is>
      </c>
      <c r="G4" s="4" t="inlineStr">
        <is>
          <t>Approved by choices</t>
        </is>
      </c>
    </row>
    <row r="5" ht="35" customHeight="1">
      <c r="A5" s="11" t="inlineStr">
        <is>
          <t>Alert horizon days</t>
        </is>
      </c>
      <c r="B5" s="27" t="n">
        <v>7</v>
      </c>
      <c r="C5" s="28" t="inlineStr">
        <is>
          <t>Highlights open installments due from today through this many days.</t>
        </is>
      </c>
      <c r="E5" s="17" t="inlineStr">
        <is>
          <t>Draft</t>
        </is>
      </c>
      <c r="G5" s="17" t="inlineStr">
        <is>
          <t>Fictional Manager One</t>
        </is>
      </c>
    </row>
    <row r="6" ht="35" customHeight="1">
      <c r="A6" s="7" t="inlineStr">
        <is>
          <t>Maximum plan amount</t>
        </is>
      </c>
      <c r="B6" s="29" t="n">
        <v>25000</v>
      </c>
      <c r="C6" s="30" t="inlineStr">
        <is>
          <t>Upper entry limit for one tracked payment plan.</t>
        </is>
      </c>
      <c r="E6" s="17" t="inlineStr">
        <is>
          <t>Approved</t>
        </is>
      </c>
      <c r="G6" s="17" t="inlineStr">
        <is>
          <t>Fictional Manager Two</t>
        </is>
      </c>
    </row>
    <row r="7" ht="35" customHeight="1">
      <c r="A7" s="11" t="inlineStr">
        <is>
          <t>Maximum installment amount</t>
        </is>
      </c>
      <c r="B7" s="29" t="n">
        <v>10000</v>
      </c>
      <c r="C7" s="28" t="inlineStr">
        <is>
          <t>Upper entry limit for one scheduled or received amount.</t>
        </is>
      </c>
      <c r="E7" s="17" t="inlineStr">
        <is>
          <t>Completed</t>
        </is>
      </c>
      <c r="G7" s="17" t="inlineStr">
        <is>
          <t>Fictional Manager Three</t>
        </is>
      </c>
    </row>
    <row r="8" ht="35" customHeight="1">
      <c r="A8" s="7" t="inlineStr">
        <is>
          <t>Earliest tracked date</t>
        </is>
      </c>
      <c r="B8" s="35" t="n">
        <v>45546</v>
      </c>
      <c r="C8" s="30" t="inlineStr">
        <is>
          <t>Earliest permitted approval, due, or receipt date.</t>
        </is>
      </c>
      <c r="E8" s="17" t="inlineStr">
        <is>
          <t>Canceled</t>
        </is>
      </c>
    </row>
    <row r="9" ht="35" customHeight="1">
      <c r="A9" s="11" t="inlineStr">
        <is>
          <t>Latest tracked date</t>
        </is>
      </c>
      <c r="B9" s="35" t="n">
        <v>47371</v>
      </c>
      <c r="C9" s="28" t="inlineStr">
        <is>
          <t>Latest permitted approval, due, or receipt date.</t>
        </is>
      </c>
    </row>
    <row r="10" ht="35" customHeight="1">
      <c r="A10" s="7" t="inlineStr">
        <is>
          <t>Maximum installments per plan</t>
        </is>
      </c>
      <c r="B10" s="27" t="n">
        <v>24</v>
      </c>
      <c r="C10" s="30" t="inlineStr">
        <is>
          <t>Highest permitted installment number.</t>
        </is>
      </c>
    </row>
  </sheetData>
  <autoFilter ref="A4:C10"/>
  <mergeCells count="1">
    <mergeCell ref="A1:G1"/>
  </mergeCells>
  <conditionalFormatting sqref="B5:B10">
    <cfRule type="expression" priority="1" dxfId="0">
      <formula>OR(B5="",NOT(ISNUMBER(B5)))</formula>
    </cfRule>
  </conditionalFormatting>
  <conditionalFormatting sqref="B8:B9">
    <cfRule type="expression" priority="2" dxfId="0">
      <formula>$B$8&gt;=$B$9</formula>
    </cfRule>
  </conditionalFormatting>
  <dataValidations count="5">
    <dataValidation sqref="B5" showDropDown="0" showInputMessage="0" showErrorMessage="1" allowBlank="0" errorTitle="Check alert horizon" error="Enter zero or a positive whole number of days." type="whole" operator="greaterThanOrEqual">
      <formula1>0</formula1>
    </dataValidation>
    <dataValidation sqref="B6:B7" showDropDown="0" showInputMessage="0" showErrorMessage="1" allowBlank="0" errorTitle="Check maximum amount" error="Enter a positive dollar limit." type="decimal" operator="greaterThan">
      <formula1>0</formula1>
    </dataValidation>
    <dataValidation sqref="B8" showDropDown="0" showInputMessage="0" showErrorMessage="1" allowBlank="0" errorTitle="Check earliest date" error="The earliest tracked date must be before the latest tracked date." type="custom">
      <formula1>=AND(ISNUMBER(B8),B8&lt;$B$9)</formula1>
    </dataValidation>
    <dataValidation sqref="B9" showDropDown="0" showInputMessage="0" showErrorMessage="1" allowBlank="0" errorTitle="Check latest date" error="The latest tracked date must be after the earliest tracked date." type="custom">
      <formula1>=AND(ISNUMBER(B9),B9&gt;$B$8)</formula1>
    </dataValidation>
    <dataValidation sqref="B10" showDropDown="0" showInputMessage="0" showErrorMessage="1" allowBlank="0" errorTitle="Check installment limit" error="Enter a positive whole-number installment limit." type="whole" operator="greaterThan">
      <formula1>0</formula1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2026-09-11T01:19:33Z</dcterms:created>
  <dcterms:modified xmlns:dcterms="http://purl.org/dc/terms/" xmlns:xsi="http://www.w3.org/2001/XMLSchema-instance" xsi:type="dcterms:W3CDTF">2026-09-11T01:19:34+00:00Z</dcterms:modified>
</cp:coreProperties>
</file>